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5"/>
  </bookViews>
  <sheets>
    <sheet name="FOLIO 2" sheetId="1" r:id="rId1"/>
    <sheet name="FOLIO 3" sheetId="2" r:id="rId2"/>
    <sheet name="FOLIO 4" sheetId="3" r:id="rId3"/>
    <sheet name="FOLIO 5" sheetId="4" r:id="rId4"/>
    <sheet name="FOLIO 6" sheetId="5" r:id="rId5"/>
    <sheet name="FOLIO 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<sst xmlns="http://schemas.openxmlformats.org/spreadsheetml/2006/main" count="160" uniqueCount="114">
  <si>
    <t>PDA No. 1</t>
  </si>
  <si>
    <t>Trituradora de Pasto</t>
  </si>
  <si>
    <r>
      <t xml:space="preserve">   </t>
    </r>
    <r>
      <rPr>
        <b/>
        <sz val="12"/>
        <color indexed="8"/>
        <rFont val="Times New Roman"/>
        <family val="1"/>
      </rPr>
      <t xml:space="preserve">  a     Depreciaciones Acumuladas</t>
    </r>
  </si>
  <si>
    <t xml:space="preserve">            Capital</t>
  </si>
  <si>
    <t>PDA. No. 2</t>
  </si>
  <si>
    <t>Insumos</t>
  </si>
  <si>
    <t>Gastos Indirectos Pecuarios</t>
  </si>
  <si>
    <t>Lana</t>
  </si>
  <si>
    <t>Gastos de Administración</t>
  </si>
  <si>
    <t>********** V I E N E N **********</t>
  </si>
  <si>
    <t>PDA. No. 3</t>
  </si>
  <si>
    <t>PDA. No. 4</t>
  </si>
  <si>
    <t>PDA. No. 6</t>
  </si>
  <si>
    <t>Costo Lanar</t>
  </si>
  <si>
    <t xml:space="preserve">            Depreciación Acumulada</t>
  </si>
  <si>
    <t>PDA. No. 7</t>
  </si>
  <si>
    <t>PDA. No. 8</t>
  </si>
  <si>
    <t>Costo de Ventas</t>
  </si>
  <si>
    <t xml:space="preserve">            Costo Lanar</t>
  </si>
  <si>
    <t>I.S.R. por Pagar</t>
  </si>
  <si>
    <t>PDA. No. 9</t>
  </si>
  <si>
    <t xml:space="preserve">     -------------------- 01/01/2012 --------------------</t>
  </si>
  <si>
    <t>Banco DOS, S.A.</t>
  </si>
  <si>
    <t>Inventario Lácteos 2011</t>
  </si>
  <si>
    <t>Inventario de Lana (1,000 lbs.)</t>
  </si>
  <si>
    <t>Inventario General</t>
  </si>
  <si>
    <t>Inventario de Toretes Cebú</t>
  </si>
  <si>
    <t>Inventario de Novillos Indo Brasil</t>
  </si>
  <si>
    <t>Vacas Yérsey</t>
  </si>
  <si>
    <t>Toro</t>
  </si>
  <si>
    <t>Ovejas</t>
  </si>
  <si>
    <t>Equipo para Trasquilado y Clasificación de Lana</t>
  </si>
  <si>
    <t>Equipo para Producción de Queso, Crema y Procesamiento de Leche</t>
  </si>
  <si>
    <t>Registro de la apertura del ejercicio correspondiente al período 2012.</t>
  </si>
  <si>
    <t xml:space="preserve">     -------------------- 30/04/2012 --------------------</t>
  </si>
  <si>
    <t>Depreciaciones Acumuladas</t>
  </si>
  <si>
    <t>Pérdida de Capital</t>
  </si>
  <si>
    <r>
      <t xml:space="preserve">   </t>
    </r>
    <r>
      <rPr>
        <b/>
        <sz val="12"/>
        <color indexed="8"/>
        <rFont val="Times New Roman"/>
        <family val="1"/>
      </rPr>
      <t xml:space="preserve">  a     Toro</t>
    </r>
  </si>
  <si>
    <t>Registro de la venta del toro el día de hoy.</t>
  </si>
  <si>
    <t xml:space="preserve">     -------------------- 30/06/2012 --------------------</t>
  </si>
  <si>
    <r>
      <t xml:space="preserve">     a     </t>
    </r>
    <r>
      <rPr>
        <b/>
        <u val="single"/>
        <sz val="12"/>
        <color indexed="8"/>
        <rFont val="Times New Roman"/>
        <family val="1"/>
      </rPr>
      <t>Alzas y Bajas</t>
    </r>
  </si>
  <si>
    <t xml:space="preserve">            Nacimientos</t>
  </si>
  <si>
    <t>Registro del nacimiento de 25 terneros de la raza Yérsey con un costo</t>
  </si>
  <si>
    <t>de Q. 700.00 cada uno.</t>
  </si>
  <si>
    <t xml:space="preserve">     -------------------- 31/12/2012 --------------------</t>
  </si>
  <si>
    <t>Alzas y Bajas</t>
  </si>
  <si>
    <t>Costo Lácteos</t>
  </si>
  <si>
    <t>Mano de Obra de Directa</t>
  </si>
  <si>
    <t>Inventario Toretes raza Cebú</t>
  </si>
  <si>
    <t>Inventario Novillos Indo Brasil</t>
  </si>
  <si>
    <t xml:space="preserve">     a     Banco DOS, S.A.</t>
  </si>
  <si>
    <t xml:space="preserve">            Inventario General</t>
  </si>
  <si>
    <t>Registro del costo pecuario, lácteo y lanar correspondiente al primer</t>
  </si>
  <si>
    <t>semestre 2,012.</t>
  </si>
  <si>
    <t>PDA. No. 5</t>
  </si>
  <si>
    <t>Defunciones Toretes Cebú</t>
  </si>
  <si>
    <t xml:space="preserve">     a     Inventario Toretes Cebú</t>
  </si>
  <si>
    <t>Registro de la muerte de 4 Toretes de la raza Cebú correspondiente al</t>
  </si>
  <si>
    <t>primer semestre 2,012.</t>
  </si>
  <si>
    <t>********** V A N **********</t>
  </si>
  <si>
    <t>Terneros Yérsey</t>
  </si>
  <si>
    <t>Registro del costo pecuario, lácteo y lanar correspondiente al segundo</t>
  </si>
  <si>
    <t>Defunciones Novillos Indo Brasil</t>
  </si>
  <si>
    <t>Brasil correspondiente al segundo semestre 2,012.</t>
  </si>
  <si>
    <t>Registro de la muerte de 5 Toretes de la raza Cebú y 3 Novillos Indo</t>
  </si>
  <si>
    <r>
      <t xml:space="preserve">     a     </t>
    </r>
    <r>
      <rPr>
        <b/>
        <u val="single"/>
        <sz val="12"/>
        <color indexed="8"/>
        <rFont val="Times New Roman"/>
        <family val="1"/>
      </rPr>
      <t>Ventas</t>
    </r>
  </si>
  <si>
    <t xml:space="preserve">            Lácteos</t>
  </si>
  <si>
    <t xml:space="preserve">            Lana</t>
  </si>
  <si>
    <t xml:space="preserve">            Toretes Cebú</t>
  </si>
  <si>
    <t xml:space="preserve">            Novillos Indo Brasil</t>
  </si>
  <si>
    <t xml:space="preserve">            Inventario Novillos Indo Brasil</t>
  </si>
  <si>
    <t>Registro de la venta del 90% de la existencia de la Lana, del total de los</t>
  </si>
  <si>
    <t>Lácteos</t>
  </si>
  <si>
    <t>Toretes Cebú</t>
  </si>
  <si>
    <t>Novillos Indo Brasil</t>
  </si>
  <si>
    <t xml:space="preserve">            Inventario Toretes raza Cebú </t>
  </si>
  <si>
    <t xml:space="preserve">     a     Costo Lácteos</t>
  </si>
  <si>
    <t xml:space="preserve">            Inventario Lácteos 2011</t>
  </si>
  <si>
    <t xml:space="preserve">            Inventario de Lana (1,000 lbs)</t>
  </si>
  <si>
    <t>Registro del costo de ventas del 90% de la existencia de Lana, del total</t>
  </si>
  <si>
    <t>de Productos Lácteos y del ganado Cebú e Indo Brasil.</t>
  </si>
  <si>
    <t>Productos Lácteos y de los Inventarios de ganado Cebú e Indo Brasil.</t>
  </si>
  <si>
    <t>PDA. No. 10</t>
  </si>
  <si>
    <t>Registro del pago del I.S.R. por Pagar correspondiente al período 2,012.</t>
  </si>
  <si>
    <t>PDA. No. 11</t>
  </si>
  <si>
    <t>Ganancia del Ejercicio</t>
  </si>
  <si>
    <t xml:space="preserve">     a     Reserva Legal</t>
  </si>
  <si>
    <t>Registro de la Reserva Legal correspondiente al período 2,012.</t>
  </si>
  <si>
    <t>PDA. No. 12</t>
  </si>
  <si>
    <t>I.S.R. Gasto</t>
  </si>
  <si>
    <t xml:space="preserve">     a     I.S.R. por Pagar</t>
  </si>
  <si>
    <t>período 2,012.</t>
  </si>
  <si>
    <t xml:space="preserve">Registro de la provisión del I.S.R. por Pagar correspondiente al </t>
  </si>
  <si>
    <t>PDA. No. 13</t>
  </si>
  <si>
    <t>Ventas</t>
  </si>
  <si>
    <t>Nacimientos Terneros Yersey</t>
  </si>
  <si>
    <t xml:space="preserve">     a     Costo de Ventas</t>
  </si>
  <si>
    <t xml:space="preserve">            Defunciones Toretes Cebú</t>
  </si>
  <si>
    <t xml:space="preserve">            Defunciones Novillos Indo Brasil</t>
  </si>
  <si>
    <t xml:space="preserve">            Gastos de Administración</t>
  </si>
  <si>
    <t xml:space="preserve">            I.S.R. Gasto</t>
  </si>
  <si>
    <t xml:space="preserve">Registro del cierre de las cuentas del Estado de Resultados </t>
  </si>
  <si>
    <t>correspondiente al período 2,012.</t>
  </si>
  <si>
    <t xml:space="preserve">            Ganancia del Ejercicio</t>
  </si>
  <si>
    <t>PDA. No. 14</t>
  </si>
  <si>
    <t>Capital</t>
  </si>
  <si>
    <t>Reserva Legal</t>
  </si>
  <si>
    <t xml:space="preserve">            Inventario de Lana</t>
  </si>
  <si>
    <t xml:space="preserve">           Vacas Yérsey</t>
  </si>
  <si>
    <t xml:space="preserve">           Ovejas</t>
  </si>
  <si>
    <t xml:space="preserve">           Maquinaria</t>
  </si>
  <si>
    <t xml:space="preserve">           Terneros Yérsey</t>
  </si>
  <si>
    <t>Registro del cierre de las cuentas del Estado de Situación Financiera</t>
  </si>
  <si>
    <t xml:space="preserve">           Pérdida de Capital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</si>
</sst>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28"/>
      <color indexed="8"/>
      <name val="Arial Black"/>
      <family val="2"/>
    </font>
    <font>
      <b/>
      <sz val="40"/>
      <color indexed="8"/>
      <name val="Arial Black"/>
      <family val="2"/>
    </font>
    <font>
      <b/>
      <sz val="19"/>
      <color indexed="8"/>
      <name val="Times New Roman"/>
      <family val="1"/>
    </font>
    <font>
      <b/>
      <sz val="32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8"/>
      <color rgb="FF000000"/>
      <name val="Arial Black"/>
      <family val="2"/>
    </font>
    <font>
      <b/>
      <sz val="40"/>
      <color rgb="FF000000"/>
      <name val="Arial Black"/>
      <family val="2"/>
    </font>
    <font>
      <b/>
      <sz val="1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FFFF"/>
      </left>
      <right>
        <color indexed="63"/>
      </right>
      <top style="medium">
        <color rgb="FF00FFFF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00FFFF"/>
      </top>
      <bottom style="medium">
        <color rgb="FFFF0000"/>
      </bottom>
    </border>
    <border>
      <left>
        <color indexed="63"/>
      </left>
      <right style="medium">
        <color rgb="FF00FFFF"/>
      </right>
      <top style="medium">
        <color rgb="FF00FFFF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FFFF"/>
      </left>
      <right style="medium">
        <color rgb="FFFF0000"/>
      </right>
      <top>
        <color indexed="63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FFFF"/>
      </bottom>
    </border>
    <border>
      <left style="medium">
        <color rgb="FF00FFFF"/>
      </left>
      <right style="medium">
        <color rgb="FFFF0000"/>
      </right>
      <top style="medium">
        <color rgb="FF00FFFF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 style="medium">
        <color rgb="FF00FFFF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00FFFF"/>
      </top>
      <bottom style="medium">
        <color rgb="FF00FFFF"/>
      </bottom>
    </border>
    <border>
      <left>
        <color indexed="63"/>
      </left>
      <right>
        <color indexed="63"/>
      </right>
      <top style="medium">
        <color rgb="FF00FFFF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 style="medium">
        <color rgb="FF66FFFF"/>
      </top>
      <bottom style="medium">
        <color rgb="FF66FFFF"/>
      </bottom>
    </border>
    <border>
      <left>
        <color indexed="63"/>
      </left>
      <right>
        <color indexed="63"/>
      </right>
      <top style="medium">
        <color rgb="FF00FFFF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>
        <color rgb="FF00FFFF"/>
      </top>
      <bottom style="medium">
        <color rgb="FF00FFFF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00FFFF"/>
      </bottom>
    </border>
    <border>
      <left>
        <color indexed="63"/>
      </left>
      <right style="medium">
        <color rgb="FFFF0000"/>
      </right>
      <top style="medium">
        <color rgb="FF00FFFF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 style="medium">
        <color rgb="FF66FFFF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66FFFF"/>
      </top>
      <bottom style="double">
        <color rgb="FFFF0000"/>
      </bottom>
    </border>
    <border>
      <left>
        <color indexed="63"/>
      </left>
      <right>
        <color indexed="63"/>
      </right>
      <top style="medium">
        <color rgb="FF00FFFF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medium">
        <color rgb="FF00FFFF"/>
      </bottom>
    </border>
    <border>
      <left>
        <color indexed="63"/>
      </left>
      <right style="medium">
        <color rgb="FFFF0000"/>
      </right>
      <top style="thick">
        <color rgb="FFFF0000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 style="medium">
        <color rgb="FF00FFFF"/>
      </top>
      <bottom style="medium">
        <color rgb="FF66FFFF"/>
      </bottom>
    </border>
    <border>
      <left style="medium">
        <color rgb="FFFF0000"/>
      </left>
      <right>
        <color indexed="63"/>
      </right>
      <top style="medium">
        <color rgb="FF00FFFF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66FF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66FFFF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double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00FFFF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00FFFF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00FFFF"/>
      </bottom>
    </border>
    <border>
      <left style="medium">
        <color rgb="FFFF0000"/>
      </left>
      <right style="medium">
        <color rgb="FFFF0000"/>
      </right>
      <top style="medium">
        <color rgb="FF00FFFF"/>
      </top>
      <bottom style="double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>
        <color rgb="FF00FFFF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00FFFF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00FFFF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00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0" fontId="43" fillId="34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2" fillId="33" borderId="20" xfId="0" applyFont="1" applyFill="1" applyBorder="1" applyAlignment="1">
      <alignment horizontal="center"/>
    </xf>
    <xf numFmtId="0" fontId="43" fillId="34" borderId="21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 horizontal="left"/>
    </xf>
    <xf numFmtId="4" fontId="43" fillId="33" borderId="24" xfId="0" applyNumberFormat="1" applyFont="1" applyFill="1" applyBorder="1" applyAlignment="1">
      <alignment/>
    </xf>
    <xf numFmtId="4" fontId="43" fillId="33" borderId="19" xfId="0" applyNumberFormat="1" applyFont="1" applyFill="1" applyBorder="1" applyAlignment="1">
      <alignment/>
    </xf>
    <xf numFmtId="0" fontId="43" fillId="33" borderId="25" xfId="0" applyFont="1" applyFill="1" applyBorder="1" applyAlignment="1">
      <alignment/>
    </xf>
    <xf numFmtId="9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4" fontId="43" fillId="33" borderId="28" xfId="0" applyNumberFormat="1" applyFont="1" applyFill="1" applyBorder="1" applyAlignment="1">
      <alignment/>
    </xf>
    <xf numFmtId="4" fontId="43" fillId="33" borderId="22" xfId="0" applyNumberFormat="1" applyFont="1" applyFill="1" applyBorder="1" applyAlignment="1">
      <alignment/>
    </xf>
    <xf numFmtId="0" fontId="43" fillId="33" borderId="20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left"/>
    </xf>
    <xf numFmtId="0" fontId="42" fillId="33" borderId="23" xfId="0" applyFont="1" applyFill="1" applyBorder="1" applyAlignment="1">
      <alignment horizontal="left"/>
    </xf>
    <xf numFmtId="4" fontId="42" fillId="33" borderId="24" xfId="0" applyNumberFormat="1" applyFont="1" applyFill="1" applyBorder="1" applyAlignment="1">
      <alignment/>
    </xf>
    <xf numFmtId="0" fontId="42" fillId="33" borderId="22" xfId="0" applyFont="1" applyFill="1" applyBorder="1" applyAlignment="1">
      <alignment/>
    </xf>
    <xf numFmtId="4" fontId="42" fillId="33" borderId="29" xfId="0" applyNumberFormat="1" applyFont="1" applyFill="1" applyBorder="1" applyAlignment="1">
      <alignment/>
    </xf>
    <xf numFmtId="4" fontId="42" fillId="33" borderId="19" xfId="0" applyNumberFormat="1" applyFont="1" applyFill="1" applyBorder="1" applyAlignment="1">
      <alignment/>
    </xf>
    <xf numFmtId="4" fontId="42" fillId="33" borderId="30" xfId="0" applyNumberFormat="1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4" xfId="0" applyFont="1" applyFill="1" applyBorder="1" applyAlignment="1">
      <alignment horizontal="left"/>
    </xf>
    <xf numFmtId="0" fontId="42" fillId="33" borderId="31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4" fontId="42" fillId="33" borderId="23" xfId="0" applyNumberFormat="1" applyFont="1" applyFill="1" applyBorder="1" applyAlignment="1">
      <alignment horizontal="right"/>
    </xf>
    <xf numFmtId="4" fontId="42" fillId="0" borderId="23" xfId="0" applyNumberFormat="1" applyFont="1" applyBorder="1" applyAlignment="1">
      <alignment horizontal="right"/>
    </xf>
    <xf numFmtId="4" fontId="42" fillId="33" borderId="32" xfId="0" applyNumberFormat="1" applyFont="1" applyFill="1" applyBorder="1" applyAlignment="1">
      <alignment/>
    </xf>
    <xf numFmtId="4" fontId="42" fillId="33" borderId="28" xfId="0" applyNumberFormat="1" applyFont="1" applyFill="1" applyBorder="1" applyAlignment="1">
      <alignment/>
    </xf>
    <xf numFmtId="4" fontId="42" fillId="33" borderId="33" xfId="0" applyNumberFormat="1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22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4" fontId="42" fillId="33" borderId="34" xfId="0" applyNumberFormat="1" applyFont="1" applyFill="1" applyBorder="1" applyAlignment="1">
      <alignment/>
    </xf>
    <xf numFmtId="4" fontId="42" fillId="33" borderId="21" xfId="0" applyNumberFormat="1" applyFont="1" applyFill="1" applyBorder="1" applyAlignment="1">
      <alignment/>
    </xf>
    <xf numFmtId="4" fontId="42" fillId="33" borderId="22" xfId="0" applyNumberFormat="1" applyFont="1" applyFill="1" applyBorder="1" applyAlignment="1">
      <alignment/>
    </xf>
    <xf numFmtId="4" fontId="42" fillId="33" borderId="35" xfId="0" applyNumberFormat="1" applyFont="1" applyFill="1" applyBorder="1" applyAlignment="1">
      <alignment/>
    </xf>
    <xf numFmtId="0" fontId="42" fillId="33" borderId="26" xfId="0" applyFont="1" applyFill="1" applyBorder="1" applyAlignment="1">
      <alignment/>
    </xf>
    <xf numFmtId="4" fontId="42" fillId="33" borderId="36" xfId="0" applyNumberFormat="1" applyFont="1" applyFill="1" applyBorder="1" applyAlignment="1">
      <alignment/>
    </xf>
    <xf numFmtId="4" fontId="42" fillId="33" borderId="25" xfId="0" applyNumberFormat="1" applyFont="1" applyFill="1" applyBorder="1" applyAlignment="1">
      <alignment/>
    </xf>
    <xf numFmtId="0" fontId="42" fillId="33" borderId="24" xfId="0" applyFont="1" applyFill="1" applyBorder="1" applyAlignment="1">
      <alignment horizontal="left"/>
    </xf>
    <xf numFmtId="0" fontId="43" fillId="33" borderId="23" xfId="0" applyFont="1" applyFill="1" applyBorder="1" applyAlignment="1">
      <alignment horizontal="left"/>
    </xf>
    <xf numFmtId="0" fontId="43" fillId="33" borderId="3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4" fontId="42" fillId="33" borderId="38" xfId="0" applyNumberFormat="1" applyFont="1" applyFill="1" applyBorder="1" applyAlignment="1">
      <alignment/>
    </xf>
    <xf numFmtId="0" fontId="42" fillId="33" borderId="37" xfId="0" applyFont="1" applyFill="1" applyBorder="1" applyAlignment="1">
      <alignment/>
    </xf>
    <xf numFmtId="4" fontId="42" fillId="33" borderId="39" xfId="0" applyNumberFormat="1" applyFont="1" applyFill="1" applyBorder="1" applyAlignment="1">
      <alignment/>
    </xf>
    <xf numFmtId="4" fontId="42" fillId="33" borderId="40" xfId="0" applyNumberFormat="1" applyFont="1" applyFill="1" applyBorder="1" applyAlignment="1">
      <alignment/>
    </xf>
    <xf numFmtId="4" fontId="42" fillId="33" borderId="23" xfId="0" applyNumberFormat="1" applyFont="1" applyFill="1" applyBorder="1" applyAlignment="1">
      <alignment/>
    </xf>
    <xf numFmtId="4" fontId="42" fillId="33" borderId="23" xfId="0" applyNumberFormat="1" applyFont="1" applyFill="1" applyBorder="1" applyAlignment="1">
      <alignment horizontal="center"/>
    </xf>
    <xf numFmtId="0" fontId="42" fillId="33" borderId="41" xfId="0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4" fontId="42" fillId="33" borderId="42" xfId="0" applyNumberFormat="1" applyFont="1" applyFill="1" applyBorder="1" applyAlignment="1">
      <alignment/>
    </xf>
    <xf numFmtId="0" fontId="42" fillId="33" borderId="43" xfId="0" applyFont="1" applyFill="1" applyBorder="1" applyAlignment="1">
      <alignment horizontal="left"/>
    </xf>
    <xf numFmtId="4" fontId="42" fillId="33" borderId="26" xfId="0" applyNumberFormat="1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6" fillId="0" borderId="0" xfId="0" applyFont="1" applyAlignment="1">
      <alignment horizontal="left" readingOrder="1"/>
    </xf>
    <xf numFmtId="0" fontId="47" fillId="0" borderId="0" xfId="0" applyFont="1" applyAlignment="1">
      <alignment horizontal="center"/>
    </xf>
    <xf numFmtId="0" fontId="42" fillId="33" borderId="31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23" xfId="0" applyFont="1" applyFill="1" applyBorder="1" applyAlignment="1">
      <alignment horizontal="left"/>
    </xf>
    <xf numFmtId="0" fontId="42" fillId="33" borderId="31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19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4" fontId="42" fillId="33" borderId="44" xfId="0" applyNumberFormat="1" applyFont="1" applyFill="1" applyBorder="1" applyAlignment="1">
      <alignment/>
    </xf>
    <xf numFmtId="0" fontId="42" fillId="33" borderId="27" xfId="0" applyFont="1" applyFill="1" applyBorder="1" applyAlignment="1">
      <alignment/>
    </xf>
    <xf numFmtId="0" fontId="43" fillId="33" borderId="45" xfId="0" applyFont="1" applyFill="1" applyBorder="1" applyAlignment="1">
      <alignment/>
    </xf>
    <xf numFmtId="0" fontId="43" fillId="33" borderId="46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4" fontId="42" fillId="33" borderId="27" xfId="0" applyNumberFormat="1" applyFont="1" applyFill="1" applyBorder="1" applyAlignment="1">
      <alignment/>
    </xf>
    <xf numFmtId="4" fontId="42" fillId="33" borderId="47" xfId="0" applyNumberFormat="1" applyFont="1" applyFill="1" applyBorder="1" applyAlignment="1">
      <alignment/>
    </xf>
    <xf numFmtId="0" fontId="43" fillId="33" borderId="48" xfId="0" applyFont="1" applyFill="1" applyBorder="1" applyAlignment="1">
      <alignment/>
    </xf>
    <xf numFmtId="4" fontId="42" fillId="33" borderId="48" xfId="0" applyNumberFormat="1" applyFont="1" applyFill="1" applyBorder="1" applyAlignment="1">
      <alignment/>
    </xf>
    <xf numFmtId="4" fontId="42" fillId="33" borderId="23" xfId="0" applyNumberFormat="1" applyFont="1" applyFill="1" applyBorder="1" applyAlignment="1">
      <alignment/>
    </xf>
    <xf numFmtId="4" fontId="42" fillId="33" borderId="49" xfId="0" applyNumberFormat="1" applyFont="1" applyFill="1" applyBorder="1" applyAlignment="1">
      <alignment/>
    </xf>
    <xf numFmtId="0" fontId="43" fillId="33" borderId="50" xfId="0" applyFont="1" applyFill="1" applyBorder="1" applyAlignment="1">
      <alignment/>
    </xf>
    <xf numFmtId="4" fontId="42" fillId="33" borderId="50" xfId="0" applyNumberFormat="1" applyFont="1" applyFill="1" applyBorder="1" applyAlignment="1">
      <alignment/>
    </xf>
    <xf numFmtId="0" fontId="43" fillId="33" borderId="51" xfId="0" applyFont="1" applyFill="1" applyBorder="1" applyAlignment="1">
      <alignment/>
    </xf>
    <xf numFmtId="4" fontId="42" fillId="33" borderId="51" xfId="0" applyNumberFormat="1" applyFont="1" applyFill="1" applyBorder="1" applyAlignment="1">
      <alignment/>
    </xf>
    <xf numFmtId="4" fontId="42" fillId="33" borderId="52" xfId="0" applyNumberFormat="1" applyFont="1" applyFill="1" applyBorder="1" applyAlignment="1">
      <alignment/>
    </xf>
    <xf numFmtId="4" fontId="42" fillId="33" borderId="53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54" xfId="0" applyFont="1" applyFill="1" applyBorder="1" applyAlignment="1">
      <alignment/>
    </xf>
    <xf numFmtId="4" fontId="42" fillId="33" borderId="55" xfId="0" applyNumberFormat="1" applyFont="1" applyFill="1" applyBorder="1" applyAlignment="1">
      <alignment/>
    </xf>
    <xf numFmtId="0" fontId="42" fillId="33" borderId="55" xfId="0" applyFont="1" applyFill="1" applyBorder="1" applyAlignment="1">
      <alignment/>
    </xf>
    <xf numFmtId="4" fontId="42" fillId="33" borderId="56" xfId="0" applyNumberFormat="1" applyFont="1" applyFill="1" applyBorder="1" applyAlignment="1">
      <alignment/>
    </xf>
    <xf numFmtId="0" fontId="42" fillId="33" borderId="56" xfId="0" applyFont="1" applyFill="1" applyBorder="1" applyAlignment="1">
      <alignment/>
    </xf>
    <xf numFmtId="4" fontId="43" fillId="33" borderId="57" xfId="0" applyNumberFormat="1" applyFont="1" applyFill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31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19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left"/>
    </xf>
    <xf numFmtId="4" fontId="43" fillId="33" borderId="27" xfId="0" applyNumberFormat="1" applyFont="1" applyFill="1" applyBorder="1" applyAlignment="1">
      <alignment/>
    </xf>
    <xf numFmtId="0" fontId="41" fillId="0" borderId="23" xfId="0" applyFont="1" applyBorder="1" applyAlignment="1">
      <alignment/>
    </xf>
    <xf numFmtId="4" fontId="42" fillId="33" borderId="58" xfId="0" applyNumberFormat="1" applyFont="1" applyFill="1" applyBorder="1" applyAlignment="1">
      <alignment/>
    </xf>
    <xf numFmtId="0" fontId="42" fillId="33" borderId="31" xfId="0" applyFont="1" applyFill="1" applyBorder="1" applyAlignment="1">
      <alignment horizontal="left"/>
    </xf>
    <xf numFmtId="0" fontId="42" fillId="33" borderId="24" xfId="0" applyFont="1" applyFill="1" applyBorder="1" applyAlignment="1">
      <alignment horizontal="left"/>
    </xf>
    <xf numFmtId="0" fontId="42" fillId="33" borderId="23" xfId="0" applyFont="1" applyFill="1" applyBorder="1" applyAlignment="1">
      <alignment horizontal="left"/>
    </xf>
    <xf numFmtId="0" fontId="42" fillId="33" borderId="31" xfId="0" applyFont="1" applyFill="1" applyBorder="1" applyAlignment="1">
      <alignment horizontal="distributed"/>
    </xf>
    <xf numFmtId="0" fontId="42" fillId="33" borderId="24" xfId="0" applyFont="1" applyFill="1" applyBorder="1" applyAlignment="1">
      <alignment horizontal="distributed"/>
    </xf>
    <xf numFmtId="0" fontId="42" fillId="33" borderId="23" xfId="0" applyFont="1" applyFill="1" applyBorder="1" applyAlignment="1">
      <alignment horizontal="distributed"/>
    </xf>
    <xf numFmtId="0" fontId="42" fillId="33" borderId="41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2" fillId="33" borderId="54" xfId="0" applyFont="1" applyFill="1" applyBorder="1" applyAlignment="1">
      <alignment horizontal="left"/>
    </xf>
    <xf numFmtId="0" fontId="43" fillId="33" borderId="31" xfId="0" applyFont="1" applyFill="1" applyBorder="1" applyAlignment="1">
      <alignment horizontal="left"/>
    </xf>
    <xf numFmtId="0" fontId="43" fillId="33" borderId="24" xfId="0" applyFont="1" applyFill="1" applyBorder="1" applyAlignment="1">
      <alignment horizontal="left"/>
    </xf>
    <xf numFmtId="0" fontId="43" fillId="33" borderId="23" xfId="0" applyFont="1" applyFill="1" applyBorder="1" applyAlignment="1">
      <alignment horizontal="left"/>
    </xf>
    <xf numFmtId="0" fontId="42" fillId="33" borderId="43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1" fillId="0" borderId="23" xfId="0" applyFont="1" applyBorder="1" applyAlignment="1">
      <alignment horizontal="left"/>
    </xf>
    <xf numFmtId="0" fontId="48" fillId="33" borderId="19" xfId="0" applyFont="1" applyFill="1" applyBorder="1" applyAlignment="1">
      <alignment horizontal="distributed"/>
    </xf>
    <xf numFmtId="0" fontId="42" fillId="33" borderId="59" xfId="0" applyFont="1" applyFill="1" applyBorder="1" applyAlignment="1">
      <alignment horizontal="center"/>
    </xf>
    <xf numFmtId="0" fontId="42" fillId="33" borderId="60" xfId="0" applyFont="1" applyFill="1" applyBorder="1" applyAlignment="1">
      <alignment horizontal="center"/>
    </xf>
    <xf numFmtId="0" fontId="42" fillId="33" borderId="61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54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left"/>
    </xf>
    <xf numFmtId="0" fontId="44" fillId="33" borderId="24" xfId="0" applyFont="1" applyFill="1" applyBorder="1" applyAlignment="1">
      <alignment horizontal="left"/>
    </xf>
    <xf numFmtId="0" fontId="44" fillId="33" borderId="23" xfId="0" applyFont="1" applyFill="1" applyBorder="1" applyAlignment="1">
      <alignment horizontal="left"/>
    </xf>
    <xf numFmtId="0" fontId="42" fillId="33" borderId="43" xfId="0" applyFont="1" applyFill="1" applyBorder="1" applyAlignment="1">
      <alignment horizontal="distributed"/>
    </xf>
    <xf numFmtId="0" fontId="42" fillId="33" borderId="19" xfId="0" applyFont="1" applyFill="1" applyBorder="1" applyAlignment="1">
      <alignment horizontal="distributed"/>
    </xf>
    <xf numFmtId="0" fontId="42" fillId="33" borderId="32" xfId="0" applyFont="1" applyFill="1" applyBorder="1" applyAlignment="1">
      <alignment horizontal="distributed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" fontId="43" fillId="33" borderId="5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0</xdr:row>
      <xdr:rowOff>66675</xdr:rowOff>
    </xdr:from>
    <xdr:ext cx="466725" cy="657225"/>
    <xdr:sp>
      <xdr:nvSpPr>
        <xdr:cNvPr id="1" name="8 Rectángulo"/>
        <xdr:cNvSpPr>
          <a:spLocks/>
        </xdr:cNvSpPr>
      </xdr:nvSpPr>
      <xdr:spPr>
        <a:xfrm>
          <a:off x="7448550" y="66675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133350</xdr:rowOff>
    </xdr:from>
    <xdr:to>
      <xdr:col>18</xdr:col>
      <xdr:colOff>542925</xdr:colOff>
      <xdr:row>1</xdr:row>
      <xdr:rowOff>276225</xdr:rowOff>
    </xdr:to>
    <xdr:grpSp>
      <xdr:nvGrpSpPr>
        <xdr:cNvPr id="1" name="Group 6"/>
        <xdr:cNvGrpSpPr>
          <a:grpSpLocks noChangeAspect="1"/>
        </xdr:cNvGrpSpPr>
      </xdr:nvGrpSpPr>
      <xdr:grpSpPr>
        <a:xfrm>
          <a:off x="7543800" y="133350"/>
          <a:ext cx="7677150" cy="542925"/>
          <a:chOff x="200" y="54"/>
          <a:chExt cx="806" cy="57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919" y="55"/>
            <a:ext cx="87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200" y="5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8</xdr:col>
      <xdr:colOff>247650</xdr:colOff>
      <xdr:row>0</xdr:row>
      <xdr:rowOff>66675</xdr:rowOff>
    </xdr:from>
    <xdr:ext cx="466725" cy="714375"/>
    <xdr:sp>
      <xdr:nvSpPr>
        <xdr:cNvPr id="4" name="8 Rectángulo"/>
        <xdr:cNvSpPr>
          <a:spLocks/>
        </xdr:cNvSpPr>
      </xdr:nvSpPr>
      <xdr:spPr>
        <a:xfrm>
          <a:off x="7448550" y="66675"/>
          <a:ext cx="466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0</xdr:row>
      <xdr:rowOff>66675</xdr:rowOff>
    </xdr:from>
    <xdr:ext cx="466725" cy="657225"/>
    <xdr:sp>
      <xdr:nvSpPr>
        <xdr:cNvPr id="1" name="2 Rectángulo"/>
        <xdr:cNvSpPr>
          <a:spLocks/>
        </xdr:cNvSpPr>
      </xdr:nvSpPr>
      <xdr:spPr>
        <a:xfrm>
          <a:off x="7448550" y="66675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0</xdr:row>
      <xdr:rowOff>66675</xdr:rowOff>
    </xdr:from>
    <xdr:ext cx="466725" cy="657225"/>
    <xdr:sp>
      <xdr:nvSpPr>
        <xdr:cNvPr id="1" name="1 Rectángulo"/>
        <xdr:cNvSpPr>
          <a:spLocks/>
        </xdr:cNvSpPr>
      </xdr:nvSpPr>
      <xdr:spPr>
        <a:xfrm>
          <a:off x="7448550" y="66675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0</xdr:row>
      <xdr:rowOff>66675</xdr:rowOff>
    </xdr:from>
    <xdr:ext cx="466725" cy="657225"/>
    <xdr:sp>
      <xdr:nvSpPr>
        <xdr:cNvPr id="1" name="1 Rectángulo"/>
        <xdr:cNvSpPr>
          <a:spLocks/>
        </xdr:cNvSpPr>
      </xdr:nvSpPr>
      <xdr:spPr>
        <a:xfrm>
          <a:off x="7448550" y="66675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0</xdr:row>
      <xdr:rowOff>66675</xdr:rowOff>
    </xdr:from>
    <xdr:ext cx="466725" cy="714375"/>
    <xdr:sp>
      <xdr:nvSpPr>
        <xdr:cNvPr id="1" name="1 Rectángulo"/>
        <xdr:cNvSpPr>
          <a:spLocks/>
        </xdr:cNvSpPr>
      </xdr:nvSpPr>
      <xdr:spPr>
        <a:xfrm>
          <a:off x="7448550" y="66675"/>
          <a:ext cx="466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.%20RES,%20DE%20LA%20FINCA%20EL%20NARANJO,%20S.A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O EXPL. LÁCTEOS"/>
      <sheetName val="COSTO EXPL. LANA"/>
      <sheetName val="COSTO EXPL. CEBÚ"/>
      <sheetName val="COSTO EXPL. INDO BRASIL"/>
      <sheetName val="EST.RES. "/>
      <sheetName val="BAL.GENERAL"/>
      <sheetName val="FLU. EFECTIVO"/>
      <sheetName val="Hoja1"/>
    </sheetNames>
    <sheetDataSet>
      <sheetData sheetId="4">
        <row r="9">
          <cell r="K9">
            <v>6699244</v>
          </cell>
        </row>
        <row r="14">
          <cell r="K14">
            <v>3349622</v>
          </cell>
        </row>
        <row r="28">
          <cell r="K28">
            <v>1015996</v>
          </cell>
        </row>
        <row r="29">
          <cell r="K29">
            <v>2261411</v>
          </cell>
        </row>
      </sheetData>
      <sheetData sheetId="5">
        <row r="12">
          <cell r="G12">
            <v>-91875</v>
          </cell>
        </row>
        <row r="14">
          <cell r="G14">
            <v>-160000</v>
          </cell>
        </row>
        <row r="16">
          <cell r="G16">
            <v>-104000</v>
          </cell>
        </row>
        <row r="17">
          <cell r="I17">
            <v>33246</v>
          </cell>
        </row>
        <row r="18">
          <cell r="I18">
            <v>-140500</v>
          </cell>
        </row>
        <row r="20">
          <cell r="I20">
            <v>5152248</v>
          </cell>
        </row>
        <row r="21">
          <cell r="I21">
            <v>430858</v>
          </cell>
        </row>
        <row r="26">
          <cell r="I26">
            <v>113071</v>
          </cell>
        </row>
        <row r="28">
          <cell r="I28">
            <v>2148340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22">
      <selection activeCell="G33" sqref="G33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1.421875" style="2" customWidth="1"/>
    <col min="12" max="12" width="13.00390625" style="2" bestFit="1" customWidth="1"/>
    <col min="13" max="13" width="11.421875" style="23" customWidth="1"/>
    <col min="14" max="14" width="11.421875" style="2" customWidth="1"/>
    <col min="15" max="15" width="11.421875" style="23" customWidth="1"/>
    <col min="16" max="16" width="11.421875" style="24" customWidth="1"/>
    <col min="17" max="16384" width="11.421875" style="2" customWidth="1"/>
  </cols>
  <sheetData>
    <row r="1" spans="1:10" ht="31.5" customHeight="1" thickBot="1">
      <c r="A1" s="138"/>
      <c r="B1" s="138"/>
      <c r="C1" s="138"/>
      <c r="D1" s="138"/>
      <c r="E1" s="138"/>
      <c r="F1" s="138"/>
      <c r="G1" s="138"/>
      <c r="H1" s="75"/>
      <c r="I1" s="4"/>
      <c r="J1" s="4"/>
    </row>
    <row r="2" spans="1:10" ht="31.5" customHeight="1" thickBot="1">
      <c r="A2" s="76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1" t="s">
        <v>0</v>
      </c>
      <c r="B4" s="12"/>
      <c r="C4" s="139" t="s">
        <v>21</v>
      </c>
      <c r="D4" s="140"/>
      <c r="E4" s="141"/>
      <c r="F4" s="13"/>
      <c r="G4" s="14"/>
      <c r="H4" s="13"/>
      <c r="I4" s="14"/>
      <c r="J4" s="13"/>
    </row>
    <row r="5" spans="1:10" ht="31.5" customHeight="1" thickBot="1">
      <c r="A5" s="15"/>
      <c r="B5" s="16"/>
      <c r="C5" s="122" t="s">
        <v>22</v>
      </c>
      <c r="D5" s="123"/>
      <c r="E5" s="124"/>
      <c r="F5" s="17"/>
      <c r="G5" s="33">
        <v>990000</v>
      </c>
      <c r="H5" s="34"/>
      <c r="I5" s="33"/>
      <c r="J5" s="17"/>
    </row>
    <row r="6" spans="1:10" ht="31.5" customHeight="1" thickBot="1">
      <c r="A6" s="15"/>
      <c r="B6" s="16"/>
      <c r="C6" s="122" t="s">
        <v>23</v>
      </c>
      <c r="D6" s="123"/>
      <c r="E6" s="124"/>
      <c r="F6" s="17"/>
      <c r="G6" s="33">
        <v>100000</v>
      </c>
      <c r="H6" s="34"/>
      <c r="I6" s="33"/>
      <c r="J6" s="17"/>
    </row>
    <row r="7" spans="1:10" ht="31.5" customHeight="1" thickBot="1">
      <c r="A7" s="15"/>
      <c r="B7" s="16"/>
      <c r="C7" s="122" t="s">
        <v>24</v>
      </c>
      <c r="D7" s="123"/>
      <c r="E7" s="124"/>
      <c r="F7" s="17"/>
      <c r="G7" s="33">
        <v>60000</v>
      </c>
      <c r="H7" s="34"/>
      <c r="I7" s="33"/>
      <c r="J7" s="17"/>
    </row>
    <row r="8" spans="1:10" ht="31.5" customHeight="1" thickBot="1">
      <c r="A8" s="15"/>
      <c r="B8" s="16"/>
      <c r="C8" s="122" t="s">
        <v>25</v>
      </c>
      <c r="D8" s="123"/>
      <c r="E8" s="124"/>
      <c r="F8" s="17"/>
      <c r="G8" s="35">
        <v>950000</v>
      </c>
      <c r="H8" s="34"/>
      <c r="I8" s="35"/>
      <c r="J8" s="17"/>
    </row>
    <row r="9" spans="1:10" ht="31.5" customHeight="1" thickBot="1">
      <c r="A9" s="15"/>
      <c r="B9" s="16"/>
      <c r="C9" s="122" t="s">
        <v>26</v>
      </c>
      <c r="D9" s="123"/>
      <c r="E9" s="124"/>
      <c r="F9" s="17"/>
      <c r="G9" s="33">
        <v>450000</v>
      </c>
      <c r="H9" s="34"/>
      <c r="I9" s="33"/>
      <c r="J9" s="17"/>
    </row>
    <row r="10" spans="1:10" ht="31.5" customHeight="1" thickBot="1">
      <c r="A10" s="15"/>
      <c r="B10" s="16"/>
      <c r="C10" s="122" t="s">
        <v>27</v>
      </c>
      <c r="D10" s="123"/>
      <c r="E10" s="137"/>
      <c r="F10" s="17"/>
      <c r="G10" s="36">
        <v>490000</v>
      </c>
      <c r="H10" s="34"/>
      <c r="I10" s="36"/>
      <c r="J10" s="17"/>
    </row>
    <row r="11" spans="1:17" ht="31.5" customHeight="1" thickBot="1">
      <c r="A11" s="15"/>
      <c r="B11" s="16"/>
      <c r="C11" s="122" t="s">
        <v>28</v>
      </c>
      <c r="D11" s="123"/>
      <c r="E11" s="124"/>
      <c r="F11" s="17"/>
      <c r="G11" s="33">
        <v>490000</v>
      </c>
      <c r="H11" s="34"/>
      <c r="I11" s="33"/>
      <c r="J11" s="17"/>
      <c r="L11" s="23"/>
      <c r="N11" s="22"/>
      <c r="Q11" s="23"/>
    </row>
    <row r="12" spans="1:17" ht="31.5" customHeight="1" thickBot="1">
      <c r="A12" s="15"/>
      <c r="B12" s="16"/>
      <c r="C12" s="122" t="s">
        <v>29</v>
      </c>
      <c r="D12" s="123"/>
      <c r="E12" s="124"/>
      <c r="F12" s="17"/>
      <c r="G12" s="33">
        <v>100000</v>
      </c>
      <c r="H12" s="34"/>
      <c r="I12" s="33"/>
      <c r="J12" s="17"/>
      <c r="L12" s="23"/>
      <c r="N12" s="22"/>
      <c r="Q12" s="23"/>
    </row>
    <row r="13" spans="1:17" ht="31.5" customHeight="1" thickBot="1">
      <c r="A13" s="15"/>
      <c r="B13" s="16"/>
      <c r="C13" s="122" t="s">
        <v>30</v>
      </c>
      <c r="D13" s="123"/>
      <c r="E13" s="124"/>
      <c r="F13" s="17"/>
      <c r="G13" s="33">
        <v>800000</v>
      </c>
      <c r="H13" s="34"/>
      <c r="I13" s="33"/>
      <c r="J13" s="17"/>
      <c r="N13" s="22"/>
      <c r="Q13" s="23"/>
    </row>
    <row r="14" spans="1:17" ht="31.5" customHeight="1" thickBot="1">
      <c r="A14" s="15"/>
      <c r="B14" s="16"/>
      <c r="C14" s="79" t="s">
        <v>31</v>
      </c>
      <c r="D14" s="39"/>
      <c r="E14" s="32"/>
      <c r="F14" s="17"/>
      <c r="G14" s="33">
        <v>100000</v>
      </c>
      <c r="H14" s="34"/>
      <c r="I14" s="33"/>
      <c r="J14" s="17"/>
      <c r="N14" s="22"/>
      <c r="Q14" s="23"/>
    </row>
    <row r="15" spans="1:17" ht="31.5" customHeight="1" thickBot="1">
      <c r="A15" s="15"/>
      <c r="B15" s="16"/>
      <c r="C15" s="79" t="s">
        <v>32</v>
      </c>
      <c r="D15" s="80"/>
      <c r="E15" s="81"/>
      <c r="F15" s="17"/>
      <c r="G15" s="33">
        <v>300000</v>
      </c>
      <c r="H15" s="34"/>
      <c r="I15" s="33"/>
      <c r="J15" s="17"/>
      <c r="N15" s="22"/>
      <c r="Q15" s="23"/>
    </row>
    <row r="16" spans="1:17" ht="31.5" customHeight="1" thickBot="1">
      <c r="A16" s="15"/>
      <c r="B16" s="16"/>
      <c r="C16" s="79" t="s">
        <v>1</v>
      </c>
      <c r="D16" s="39"/>
      <c r="E16" s="18"/>
      <c r="F16" s="17"/>
      <c r="G16" s="33">
        <v>120000</v>
      </c>
      <c r="H16" s="34"/>
      <c r="I16" s="33"/>
      <c r="J16" s="17"/>
      <c r="N16" s="22"/>
      <c r="Q16" s="23"/>
    </row>
    <row r="17" spans="1:17" ht="31.5" customHeight="1" thickBot="1">
      <c r="A17" s="15"/>
      <c r="B17" s="16"/>
      <c r="C17" s="131" t="s">
        <v>2</v>
      </c>
      <c r="D17" s="132"/>
      <c r="E17" s="133"/>
      <c r="F17" s="17"/>
      <c r="G17" s="33"/>
      <c r="H17" s="34"/>
      <c r="I17" s="33">
        <v>150500</v>
      </c>
      <c r="J17" s="17"/>
      <c r="N17" s="22"/>
      <c r="Q17" s="23"/>
    </row>
    <row r="18" spans="1:17" ht="31.5" customHeight="1" thickBot="1">
      <c r="A18" s="15"/>
      <c r="B18" s="16"/>
      <c r="C18" s="122" t="s">
        <v>3</v>
      </c>
      <c r="D18" s="123"/>
      <c r="E18" s="124"/>
      <c r="F18" s="17"/>
      <c r="G18" s="35"/>
      <c r="H18" s="34"/>
      <c r="I18" s="35">
        <f>+G19-I17</f>
        <v>4799500</v>
      </c>
      <c r="J18" s="17"/>
      <c r="N18" s="22"/>
      <c r="Q18" s="23"/>
    </row>
    <row r="19" spans="1:17" ht="31.5" customHeight="1" thickBot="1" thickTop="1">
      <c r="A19" s="15"/>
      <c r="B19" s="16"/>
      <c r="C19" s="125" t="s">
        <v>33</v>
      </c>
      <c r="D19" s="126"/>
      <c r="E19" s="127"/>
      <c r="F19" s="21"/>
      <c r="G19" s="37">
        <f>SUM(G5:G18)</f>
        <v>4950000</v>
      </c>
      <c r="H19" s="38"/>
      <c r="I19" s="37">
        <f>SUM(I5:I18)</f>
        <v>4950000</v>
      </c>
      <c r="J19" s="21"/>
      <c r="N19" s="22"/>
      <c r="Q19" s="23"/>
    </row>
    <row r="20" spans="1:17" ht="31.5" customHeight="1" thickBot="1">
      <c r="A20" s="15" t="s">
        <v>4</v>
      </c>
      <c r="B20" s="16"/>
      <c r="C20" s="134" t="s">
        <v>34</v>
      </c>
      <c r="D20" s="135"/>
      <c r="E20" s="136"/>
      <c r="F20" s="17"/>
      <c r="G20" s="20"/>
      <c r="H20" s="17"/>
      <c r="I20" s="20"/>
      <c r="J20" s="17"/>
      <c r="N20" s="22"/>
      <c r="Q20" s="23"/>
    </row>
    <row r="21" spans="1:17" ht="31.5" customHeight="1" thickBot="1">
      <c r="A21" s="15"/>
      <c r="B21" s="16"/>
      <c r="C21" s="122" t="s">
        <v>22</v>
      </c>
      <c r="D21" s="123"/>
      <c r="E21" s="124"/>
      <c r="F21" s="17"/>
      <c r="G21" s="33">
        <v>48000</v>
      </c>
      <c r="H21" s="34"/>
      <c r="I21" s="33"/>
      <c r="J21" s="17"/>
      <c r="N21" s="22"/>
      <c r="Q21" s="23"/>
    </row>
    <row r="22" spans="1:17" ht="31.5" customHeight="1" thickBot="1">
      <c r="A22" s="15"/>
      <c r="B22" s="16"/>
      <c r="C22" s="79" t="s">
        <v>35</v>
      </c>
      <c r="D22" s="80"/>
      <c r="E22" s="81"/>
      <c r="F22" s="17"/>
      <c r="G22" s="33">
        <v>16667</v>
      </c>
      <c r="H22" s="34"/>
      <c r="I22" s="33"/>
      <c r="J22" s="17"/>
      <c r="N22" s="22"/>
      <c r="Q22" s="23"/>
    </row>
    <row r="23" spans="1:17" ht="31.5" customHeight="1" thickBot="1">
      <c r="A23" s="15"/>
      <c r="B23" s="16"/>
      <c r="C23" s="122" t="s">
        <v>36</v>
      </c>
      <c r="D23" s="123"/>
      <c r="E23" s="124"/>
      <c r="F23" s="17"/>
      <c r="G23" s="33">
        <v>35333</v>
      </c>
      <c r="H23" s="34"/>
      <c r="I23" s="33"/>
      <c r="J23" s="17"/>
      <c r="N23" s="22"/>
      <c r="Q23" s="23"/>
    </row>
    <row r="24" spans="1:17" ht="31.5" customHeight="1" thickBot="1">
      <c r="A24" s="15"/>
      <c r="B24" s="16"/>
      <c r="C24" s="131" t="s">
        <v>37</v>
      </c>
      <c r="D24" s="132"/>
      <c r="E24" s="133"/>
      <c r="F24" s="17"/>
      <c r="G24" s="35"/>
      <c r="H24" s="34"/>
      <c r="I24" s="35">
        <v>100000</v>
      </c>
      <c r="J24" s="17"/>
      <c r="N24" s="22"/>
      <c r="Q24" s="23"/>
    </row>
    <row r="25" spans="1:19" ht="31.5" customHeight="1" thickBot="1" thickTop="1">
      <c r="A25" s="15"/>
      <c r="B25" s="16"/>
      <c r="C25" s="125" t="s">
        <v>38</v>
      </c>
      <c r="D25" s="126"/>
      <c r="E25" s="127"/>
      <c r="F25" s="21"/>
      <c r="G25" s="37">
        <f>SUM(G21:G24)</f>
        <v>100000</v>
      </c>
      <c r="H25" s="38"/>
      <c r="I25" s="37">
        <f>SUM(I21:I24)</f>
        <v>100000</v>
      </c>
      <c r="J25" s="21"/>
      <c r="K25" s="23"/>
      <c r="N25" s="22"/>
      <c r="S25" s="23"/>
    </row>
    <row r="26" spans="1:18" ht="31.5" customHeight="1" thickBot="1">
      <c r="A26" s="15" t="s">
        <v>10</v>
      </c>
      <c r="B26" s="16"/>
      <c r="C26" s="134" t="s">
        <v>39</v>
      </c>
      <c r="D26" s="135"/>
      <c r="E26" s="136"/>
      <c r="F26" s="17"/>
      <c r="G26" s="27"/>
      <c r="H26" s="17"/>
      <c r="I26" s="27"/>
      <c r="J26" s="17"/>
      <c r="N26" s="22"/>
      <c r="R26" s="23"/>
    </row>
    <row r="27" spans="1:10" ht="31.5" customHeight="1" thickBot="1">
      <c r="A27" s="15"/>
      <c r="B27" s="16"/>
      <c r="C27" s="82" t="s">
        <v>60</v>
      </c>
      <c r="D27" s="39"/>
      <c r="E27" s="44"/>
      <c r="F27" s="17"/>
      <c r="G27" s="33">
        <v>17500</v>
      </c>
      <c r="H27" s="17"/>
      <c r="I27" s="19"/>
      <c r="J27" s="17"/>
    </row>
    <row r="28" spans="1:10" ht="31.5" customHeight="1" thickBot="1">
      <c r="A28" s="15"/>
      <c r="B28" s="16"/>
      <c r="C28" s="40" t="s">
        <v>40</v>
      </c>
      <c r="D28" s="41"/>
      <c r="E28" s="44"/>
      <c r="F28" s="29"/>
      <c r="G28" s="28"/>
      <c r="H28" s="17"/>
      <c r="I28" s="28"/>
      <c r="J28" s="17"/>
    </row>
    <row r="29" spans="1:10" ht="31.5" customHeight="1" thickBot="1">
      <c r="A29" s="15"/>
      <c r="B29" s="16"/>
      <c r="C29" s="40" t="s">
        <v>41</v>
      </c>
      <c r="D29" s="41"/>
      <c r="E29" s="45"/>
      <c r="F29" s="26"/>
      <c r="G29" s="58"/>
      <c r="H29" s="87"/>
      <c r="I29" s="58">
        <f>+G27</f>
        <v>17500</v>
      </c>
      <c r="J29" s="26"/>
    </row>
    <row r="30" spans="1:10" ht="31.5" customHeight="1" thickBot="1" thickTop="1">
      <c r="A30" s="15"/>
      <c r="B30" s="16"/>
      <c r="C30" s="125" t="s">
        <v>42</v>
      </c>
      <c r="D30" s="126"/>
      <c r="E30" s="127"/>
      <c r="F30" s="17"/>
      <c r="G30" s="107"/>
      <c r="H30" s="17"/>
      <c r="I30" s="153"/>
      <c r="J30" s="17"/>
    </row>
    <row r="31" spans="1:10" ht="31.5" customHeight="1" thickBot="1">
      <c r="A31" s="15"/>
      <c r="B31" s="16"/>
      <c r="C31" s="128" t="s">
        <v>43</v>
      </c>
      <c r="D31" s="129"/>
      <c r="E31" s="130"/>
      <c r="F31" s="25"/>
      <c r="G31" s="74">
        <f>SUM(G27:G29)</f>
        <v>17500</v>
      </c>
      <c r="H31" s="25"/>
      <c r="I31" s="74">
        <f>SUM(I27:I29)</f>
        <v>17500</v>
      </c>
      <c r="J31" s="25"/>
    </row>
    <row r="32" spans="1:10" ht="7.5" customHeight="1" thickBot="1">
      <c r="A32" s="8"/>
      <c r="B32" s="9"/>
      <c r="C32" s="9"/>
      <c r="D32" s="9"/>
      <c r="E32" s="9"/>
      <c r="F32" s="88"/>
      <c r="G32" s="88"/>
      <c r="H32" s="88"/>
      <c r="I32" s="88"/>
      <c r="J32" s="89"/>
    </row>
    <row r="33" ht="37.5" customHeight="1"/>
  </sheetData>
  <sheetProtection/>
  <mergeCells count="22">
    <mergeCell ref="A1:G1"/>
    <mergeCell ref="C18:E18"/>
    <mergeCell ref="C20:E20"/>
    <mergeCell ref="C30:E30"/>
    <mergeCell ref="C7:E7"/>
    <mergeCell ref="C4:E4"/>
    <mergeCell ref="C5:E5"/>
    <mergeCell ref="C6:E6"/>
    <mergeCell ref="C11:E11"/>
    <mergeCell ref="C13:E13"/>
    <mergeCell ref="C10:E10"/>
    <mergeCell ref="C8:E8"/>
    <mergeCell ref="C12:E12"/>
    <mergeCell ref="C17:E17"/>
    <mergeCell ref="C9:E9"/>
    <mergeCell ref="C21:E21"/>
    <mergeCell ref="C23:E23"/>
    <mergeCell ref="C19:E19"/>
    <mergeCell ref="C31:E31"/>
    <mergeCell ref="C24:E24"/>
    <mergeCell ref="C25:E25"/>
    <mergeCell ref="C26:E26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32" sqref="A1:J32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1.421875" style="2" customWidth="1"/>
    <col min="12" max="12" width="13.00390625" style="2" bestFit="1" customWidth="1"/>
    <col min="13" max="13" width="13.7109375" style="23" customWidth="1"/>
    <col min="14" max="14" width="11.421875" style="2" customWidth="1"/>
    <col min="15" max="15" width="13.00390625" style="23" bestFit="1" customWidth="1"/>
    <col min="16" max="16" width="11.421875" style="24" customWidth="1"/>
    <col min="17" max="16384" width="11.421875" style="2" customWidth="1"/>
  </cols>
  <sheetData>
    <row r="1" spans="1:10" ht="31.5" customHeight="1" thickBo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5" t="s">
        <v>11</v>
      </c>
      <c r="B4" s="16"/>
      <c r="C4" s="134" t="s">
        <v>39</v>
      </c>
      <c r="D4" s="135"/>
      <c r="E4" s="136"/>
      <c r="F4" s="13"/>
      <c r="G4" s="36"/>
      <c r="H4" s="63"/>
      <c r="I4" s="36"/>
      <c r="J4" s="13"/>
    </row>
    <row r="5" spans="1:10" ht="31.5" customHeight="1" thickBot="1">
      <c r="A5" s="15"/>
      <c r="B5" s="16"/>
      <c r="C5" s="40" t="s">
        <v>46</v>
      </c>
      <c r="D5" s="41"/>
      <c r="E5" s="68"/>
      <c r="F5" s="17"/>
      <c r="G5" s="33">
        <f>SUM(E6:E8)</f>
        <v>508107</v>
      </c>
      <c r="H5" s="34"/>
      <c r="I5" s="33"/>
      <c r="J5" s="17"/>
    </row>
    <row r="6" spans="1:10" ht="31.5" customHeight="1" thickBot="1">
      <c r="A6" s="15"/>
      <c r="B6" s="16"/>
      <c r="C6" s="40" t="s">
        <v>5</v>
      </c>
      <c r="D6" s="41"/>
      <c r="E6" s="68">
        <v>148952</v>
      </c>
      <c r="F6" s="17"/>
      <c r="G6" s="33"/>
      <c r="H6" s="34"/>
      <c r="I6" s="33"/>
      <c r="J6" s="17"/>
    </row>
    <row r="7" spans="1:10" ht="31.5" customHeight="1" thickBot="1">
      <c r="A7" s="15"/>
      <c r="B7" s="16"/>
      <c r="C7" s="40" t="s">
        <v>47</v>
      </c>
      <c r="D7" s="41"/>
      <c r="E7" s="45">
        <v>189481</v>
      </c>
      <c r="F7" s="17"/>
      <c r="G7" s="33"/>
      <c r="H7" s="34"/>
      <c r="I7" s="33"/>
      <c r="J7" s="17"/>
    </row>
    <row r="8" spans="1:10" ht="31.5" customHeight="1" thickBot="1">
      <c r="A8" s="15"/>
      <c r="B8" s="16"/>
      <c r="C8" s="40" t="s">
        <v>6</v>
      </c>
      <c r="D8" s="41"/>
      <c r="E8" s="47">
        <v>169674</v>
      </c>
      <c r="F8" s="17"/>
      <c r="G8" s="35"/>
      <c r="H8" s="34"/>
      <c r="I8" s="35"/>
      <c r="J8" s="17"/>
    </row>
    <row r="9" spans="1:10" ht="31.5" customHeight="1" thickBot="1">
      <c r="A9" s="15"/>
      <c r="B9" s="16"/>
      <c r="C9" s="40" t="s">
        <v>13</v>
      </c>
      <c r="D9" s="41"/>
      <c r="E9" s="45"/>
      <c r="F9" s="17"/>
      <c r="G9" s="33">
        <f>SUM(E10:E12)</f>
        <v>459483</v>
      </c>
      <c r="H9" s="34"/>
      <c r="I9" s="33"/>
      <c r="J9" s="17"/>
    </row>
    <row r="10" spans="1:10" ht="31.5" customHeight="1" thickBot="1">
      <c r="A10" s="15"/>
      <c r="B10" s="16"/>
      <c r="C10" s="40" t="s">
        <v>5</v>
      </c>
      <c r="D10" s="41"/>
      <c r="E10" s="68">
        <v>104146</v>
      </c>
      <c r="F10" s="17"/>
      <c r="G10" s="36"/>
      <c r="H10" s="34"/>
      <c r="I10" s="36"/>
      <c r="J10" s="17"/>
    </row>
    <row r="11" spans="1:17" ht="31.5" customHeight="1" thickBot="1">
      <c r="A11" s="15"/>
      <c r="B11" s="16"/>
      <c r="C11" s="40" t="s">
        <v>47</v>
      </c>
      <c r="D11" s="41"/>
      <c r="E11" s="45">
        <v>191558</v>
      </c>
      <c r="F11" s="17"/>
      <c r="G11" s="33"/>
      <c r="H11" s="34"/>
      <c r="I11" s="33"/>
      <c r="J11" s="17"/>
      <c r="L11" s="23"/>
      <c r="N11" s="22"/>
      <c r="Q11" s="23"/>
    </row>
    <row r="12" spans="1:17" ht="31.5" customHeight="1" thickBot="1">
      <c r="A12" s="15"/>
      <c r="B12" s="16"/>
      <c r="C12" s="40" t="s">
        <v>6</v>
      </c>
      <c r="D12" s="48"/>
      <c r="E12" s="47">
        <v>163779</v>
      </c>
      <c r="F12" s="17"/>
      <c r="G12" s="33"/>
      <c r="H12" s="34"/>
      <c r="I12" s="33"/>
      <c r="J12" s="17"/>
      <c r="L12" s="23"/>
      <c r="N12" s="22"/>
      <c r="Q12" s="23"/>
    </row>
    <row r="13" spans="1:17" ht="31.5" customHeight="1" thickBot="1">
      <c r="A13" s="15"/>
      <c r="B13" s="16"/>
      <c r="C13" s="40" t="s">
        <v>48</v>
      </c>
      <c r="D13" s="41"/>
      <c r="E13" s="68"/>
      <c r="F13" s="17"/>
      <c r="G13" s="33">
        <v>169483</v>
      </c>
      <c r="H13" s="34"/>
      <c r="I13" s="33"/>
      <c r="J13" s="17"/>
      <c r="N13" s="22"/>
      <c r="Q13" s="23"/>
    </row>
    <row r="14" spans="1:18" ht="31.5" customHeight="1" thickBot="1">
      <c r="A14" s="15"/>
      <c r="B14" s="16"/>
      <c r="C14" s="40" t="s">
        <v>49</v>
      </c>
      <c r="D14" s="48"/>
      <c r="E14" s="68"/>
      <c r="F14" s="17"/>
      <c r="G14" s="33">
        <v>152861</v>
      </c>
      <c r="H14" s="34"/>
      <c r="I14" s="33"/>
      <c r="J14" s="17"/>
      <c r="N14" s="22"/>
      <c r="Q14" s="23"/>
      <c r="R14" s="23"/>
    </row>
    <row r="15" spans="1:19" ht="31.5" customHeight="1" thickBot="1">
      <c r="A15" s="15"/>
      <c r="B15" s="16"/>
      <c r="C15" s="82" t="s">
        <v>8</v>
      </c>
      <c r="D15" s="39"/>
      <c r="E15" s="69"/>
      <c r="F15" s="17"/>
      <c r="G15" s="33">
        <v>26667</v>
      </c>
      <c r="H15" s="34"/>
      <c r="I15" s="33"/>
      <c r="J15" s="17"/>
      <c r="N15" s="22"/>
      <c r="Q15" s="23"/>
      <c r="R15" s="23"/>
      <c r="S15" s="23"/>
    </row>
    <row r="16" spans="1:17" ht="31.5" customHeight="1" thickBot="1">
      <c r="A16" s="15"/>
      <c r="B16" s="16"/>
      <c r="C16" s="90" t="s">
        <v>50</v>
      </c>
      <c r="D16" s="91"/>
      <c r="E16" s="92"/>
      <c r="F16" s="17"/>
      <c r="G16" s="33"/>
      <c r="H16" s="34"/>
      <c r="I16" s="33">
        <v>960000</v>
      </c>
      <c r="J16" s="17"/>
      <c r="N16" s="22"/>
      <c r="Q16" s="23"/>
    </row>
    <row r="17" spans="1:17" ht="31.5" customHeight="1" thickBot="1">
      <c r="A17" s="15"/>
      <c r="B17" s="16"/>
      <c r="C17" s="40" t="s">
        <v>51</v>
      </c>
      <c r="D17" s="41"/>
      <c r="E17" s="42"/>
      <c r="F17" s="17"/>
      <c r="G17" s="33"/>
      <c r="H17" s="34"/>
      <c r="I17" s="33">
        <v>171996</v>
      </c>
      <c r="J17" s="17"/>
      <c r="N17" s="22"/>
      <c r="Q17" s="23"/>
    </row>
    <row r="18" spans="1:19" ht="31.5" customHeight="1" thickBot="1">
      <c r="A18" s="15"/>
      <c r="B18" s="16"/>
      <c r="C18" s="40" t="s">
        <v>14</v>
      </c>
      <c r="D18" s="41"/>
      <c r="E18" s="42"/>
      <c r="F18" s="26"/>
      <c r="G18" s="58"/>
      <c r="H18" s="87"/>
      <c r="I18" s="58">
        <v>184605</v>
      </c>
      <c r="J18" s="26"/>
      <c r="N18" s="22"/>
      <c r="S18" s="23"/>
    </row>
    <row r="19" spans="1:18" ht="31.5" customHeight="1" thickBot="1">
      <c r="A19" s="15"/>
      <c r="B19" s="16"/>
      <c r="C19" s="125" t="s">
        <v>52</v>
      </c>
      <c r="D19" s="126"/>
      <c r="E19" s="127"/>
      <c r="F19" s="17"/>
      <c r="G19" s="71"/>
      <c r="H19" s="34"/>
      <c r="I19" s="71"/>
      <c r="J19" s="17"/>
      <c r="N19" s="22"/>
      <c r="R19" s="23"/>
    </row>
    <row r="20" spans="1:19" ht="31.5" customHeight="1" thickBot="1">
      <c r="A20" s="15"/>
      <c r="B20" s="16"/>
      <c r="C20" s="40" t="s">
        <v>53</v>
      </c>
      <c r="D20" s="48"/>
      <c r="E20" s="49"/>
      <c r="F20" s="25"/>
      <c r="G20" s="56">
        <f>SUM(G5:G18)</f>
        <v>1316601</v>
      </c>
      <c r="H20" s="57"/>
      <c r="I20" s="56">
        <f>SUM(I5:I18)</f>
        <v>1316601</v>
      </c>
      <c r="J20" s="25"/>
      <c r="N20" s="22"/>
      <c r="S20" s="23"/>
    </row>
    <row r="21" spans="1:18" ht="31.5" customHeight="1" thickBot="1">
      <c r="A21" s="15" t="s">
        <v>54</v>
      </c>
      <c r="B21" s="16"/>
      <c r="C21" s="134" t="s">
        <v>39</v>
      </c>
      <c r="D21" s="135"/>
      <c r="E21" s="136"/>
      <c r="F21" s="17"/>
      <c r="G21" s="86"/>
      <c r="H21" s="34"/>
      <c r="I21" s="86"/>
      <c r="J21" s="17"/>
      <c r="N21" s="22"/>
      <c r="R21" s="23"/>
    </row>
    <row r="22" spans="1:10" ht="31.5" customHeight="1" thickBot="1">
      <c r="A22" s="15"/>
      <c r="B22" s="16"/>
      <c r="C22" s="52" t="s">
        <v>45</v>
      </c>
      <c r="D22" s="48"/>
      <c r="E22" s="68"/>
      <c r="F22" s="29"/>
      <c r="G22" s="53"/>
      <c r="H22" s="34"/>
      <c r="I22" s="53"/>
      <c r="J22" s="17"/>
    </row>
    <row r="23" spans="1:12" ht="31.5" customHeight="1" thickBot="1">
      <c r="A23" s="15"/>
      <c r="B23" s="16"/>
      <c r="C23" s="40" t="s">
        <v>55</v>
      </c>
      <c r="D23" s="48"/>
      <c r="E23" s="68"/>
      <c r="F23" s="17"/>
      <c r="G23" s="33">
        <v>12390</v>
      </c>
      <c r="H23" s="34"/>
      <c r="I23" s="33"/>
      <c r="J23" s="17"/>
      <c r="L23" s="23"/>
    </row>
    <row r="24" spans="1:10" ht="31.5" customHeight="1" thickBot="1">
      <c r="A24" s="15"/>
      <c r="B24" s="16"/>
      <c r="C24" s="40" t="s">
        <v>56</v>
      </c>
      <c r="D24" s="41"/>
      <c r="E24" s="68"/>
      <c r="F24" s="26"/>
      <c r="G24" s="93"/>
      <c r="H24" s="87"/>
      <c r="I24" s="93">
        <v>12390</v>
      </c>
      <c r="J24" s="26"/>
    </row>
    <row r="25" spans="1:10" ht="31.5" customHeight="1" thickBot="1">
      <c r="A25" s="15"/>
      <c r="B25" s="16"/>
      <c r="C25" s="125" t="s">
        <v>57</v>
      </c>
      <c r="D25" s="126"/>
      <c r="E25" s="127"/>
      <c r="F25" s="17"/>
      <c r="G25" s="71"/>
      <c r="H25" s="34"/>
      <c r="I25" s="71"/>
      <c r="J25" s="17"/>
    </row>
    <row r="26" spans="1:10" ht="31.5" customHeight="1" thickBot="1">
      <c r="A26" s="15"/>
      <c r="B26" s="16"/>
      <c r="C26" s="40" t="s">
        <v>58</v>
      </c>
      <c r="D26" s="41"/>
      <c r="E26" s="42"/>
      <c r="F26" s="25"/>
      <c r="G26" s="56">
        <f>SUM(G23:G24)</f>
        <v>12390</v>
      </c>
      <c r="H26" s="57"/>
      <c r="I26" s="56">
        <f>SUM(I23:I24)</f>
        <v>12390</v>
      </c>
      <c r="J26" s="25"/>
    </row>
    <row r="27" spans="1:10" ht="31.5" customHeight="1" thickBot="1">
      <c r="A27" s="15" t="s">
        <v>12</v>
      </c>
      <c r="B27" s="16"/>
      <c r="C27" s="134" t="s">
        <v>44</v>
      </c>
      <c r="D27" s="135"/>
      <c r="E27" s="136"/>
      <c r="F27" s="17"/>
      <c r="G27" s="53"/>
      <c r="H27" s="34"/>
      <c r="I27" s="53"/>
      <c r="J27" s="17"/>
    </row>
    <row r="28" spans="1:10" ht="31.5" customHeight="1" thickBot="1">
      <c r="A28" s="15"/>
      <c r="B28" s="16"/>
      <c r="C28" s="40" t="s">
        <v>46</v>
      </c>
      <c r="D28" s="41"/>
      <c r="E28" s="68"/>
      <c r="F28" s="17"/>
      <c r="G28" s="46">
        <f>+E29+E30+'FOLIO 4'!E5</f>
        <v>452229</v>
      </c>
      <c r="H28" s="34"/>
      <c r="I28" s="46"/>
      <c r="J28" s="17"/>
    </row>
    <row r="29" spans="1:10" ht="31.5" customHeight="1" thickBot="1">
      <c r="A29" s="15"/>
      <c r="B29" s="16"/>
      <c r="C29" s="40" t="s">
        <v>5</v>
      </c>
      <c r="D29" s="41"/>
      <c r="E29" s="68">
        <v>93236</v>
      </c>
      <c r="F29" s="17"/>
      <c r="G29" s="46"/>
      <c r="H29" s="34"/>
      <c r="I29" s="46"/>
      <c r="J29" s="17"/>
    </row>
    <row r="30" spans="1:10" ht="31.5" customHeight="1" thickBot="1">
      <c r="A30" s="15"/>
      <c r="B30" s="16"/>
      <c r="C30" s="40" t="s">
        <v>47</v>
      </c>
      <c r="D30" s="41"/>
      <c r="E30" s="45">
        <v>188432</v>
      </c>
      <c r="F30" s="26"/>
      <c r="G30" s="94"/>
      <c r="H30" s="87"/>
      <c r="I30" s="94"/>
      <c r="J30" s="26"/>
    </row>
    <row r="31" spans="1:10" ht="31.5" customHeight="1" thickBot="1" thickTop="1">
      <c r="A31" s="15"/>
      <c r="B31" s="16"/>
      <c r="C31" s="142" t="s">
        <v>59</v>
      </c>
      <c r="D31" s="143"/>
      <c r="E31" s="144"/>
      <c r="F31" s="95"/>
      <c r="G31" s="96">
        <f>SUM(G28:G30)</f>
        <v>452229</v>
      </c>
      <c r="H31" s="96"/>
      <c r="I31" s="96">
        <f>SUM(I28:I30)</f>
        <v>0</v>
      </c>
      <c r="J31" s="95"/>
    </row>
    <row r="32" spans="1:10" ht="7.5" customHeight="1" thickBot="1">
      <c r="A32" s="8"/>
      <c r="B32" s="9"/>
      <c r="C32" s="9"/>
      <c r="D32" s="9"/>
      <c r="E32" s="9"/>
      <c r="F32" s="88"/>
      <c r="G32" s="88"/>
      <c r="H32" s="88"/>
      <c r="I32" s="88"/>
      <c r="J32" s="89"/>
    </row>
    <row r="33" ht="37.5" customHeight="1"/>
  </sheetData>
  <sheetProtection/>
  <mergeCells count="6">
    <mergeCell ref="C31:E31"/>
    <mergeCell ref="C4:E4"/>
    <mergeCell ref="C19:E19"/>
    <mergeCell ref="C21:E21"/>
    <mergeCell ref="C25:E25"/>
    <mergeCell ref="C27:E27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1">
      <selection activeCell="C20" sqref="C20:E20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1.421875" style="2" customWidth="1"/>
    <col min="12" max="12" width="13.00390625" style="2" bestFit="1" customWidth="1"/>
    <col min="13" max="13" width="11.421875" style="23" customWidth="1"/>
    <col min="14" max="14" width="11.421875" style="2" customWidth="1"/>
    <col min="15" max="15" width="11.421875" style="23" customWidth="1"/>
    <col min="16" max="16" width="11.421875" style="24" customWidth="1"/>
    <col min="17" max="16384" width="11.421875" style="2" customWidth="1"/>
  </cols>
  <sheetData>
    <row r="1" spans="1:11" ht="31.5" customHeight="1" thickBot="1">
      <c r="A1" s="3"/>
      <c r="B1" s="4"/>
      <c r="C1" s="4"/>
      <c r="D1" s="4"/>
      <c r="E1" s="4"/>
      <c r="F1" s="4"/>
      <c r="G1" s="4"/>
      <c r="H1" s="4"/>
      <c r="I1" s="78"/>
      <c r="J1" s="4"/>
      <c r="K1" s="77"/>
    </row>
    <row r="2" spans="1:10" ht="31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1"/>
      <c r="B4" s="12"/>
      <c r="C4" s="139" t="s">
        <v>9</v>
      </c>
      <c r="D4" s="140"/>
      <c r="E4" s="141"/>
      <c r="F4" s="50"/>
      <c r="G4" s="36">
        <f>+'FOLIO 3'!G31</f>
        <v>452229</v>
      </c>
      <c r="H4" s="63"/>
      <c r="I4" s="36">
        <f>+'FOLIO 3'!I31</f>
        <v>0</v>
      </c>
      <c r="J4" s="13"/>
    </row>
    <row r="5" spans="1:10" ht="31.5" customHeight="1" thickBot="1">
      <c r="A5" s="15"/>
      <c r="B5" s="16"/>
      <c r="C5" s="40" t="s">
        <v>6</v>
      </c>
      <c r="D5" s="41"/>
      <c r="E5" s="47">
        <v>170561</v>
      </c>
      <c r="F5" s="17"/>
      <c r="G5" s="35"/>
      <c r="H5" s="34"/>
      <c r="I5" s="35"/>
      <c r="J5" s="17"/>
    </row>
    <row r="6" spans="1:10" ht="31.5" customHeight="1" thickBot="1">
      <c r="A6" s="15"/>
      <c r="B6" s="16"/>
      <c r="C6" s="40" t="s">
        <v>13</v>
      </c>
      <c r="D6" s="41"/>
      <c r="E6" s="45"/>
      <c r="F6" s="17"/>
      <c r="G6" s="33">
        <f>SUM(E7:E9)</f>
        <v>436530</v>
      </c>
      <c r="H6" s="34"/>
      <c r="I6" s="33"/>
      <c r="J6" s="17"/>
    </row>
    <row r="7" spans="1:10" ht="31.5" customHeight="1" thickBot="1">
      <c r="A7" s="15"/>
      <c r="B7" s="16"/>
      <c r="C7" s="40" t="s">
        <v>5</v>
      </c>
      <c r="D7" s="41"/>
      <c r="E7" s="68">
        <v>80162</v>
      </c>
      <c r="F7" s="17"/>
      <c r="G7" s="36"/>
      <c r="H7" s="34"/>
      <c r="I7" s="36"/>
      <c r="J7" s="17"/>
    </row>
    <row r="8" spans="1:10" ht="31.5" customHeight="1" thickBot="1">
      <c r="A8" s="15"/>
      <c r="B8" s="16"/>
      <c r="C8" s="40" t="s">
        <v>47</v>
      </c>
      <c r="D8" s="41"/>
      <c r="E8" s="45">
        <v>190455</v>
      </c>
      <c r="F8" s="17"/>
      <c r="G8" s="33"/>
      <c r="H8" s="34"/>
      <c r="I8" s="33"/>
      <c r="J8" s="17"/>
    </row>
    <row r="9" spans="1:17" ht="31.5" customHeight="1" thickBot="1">
      <c r="A9" s="15"/>
      <c r="B9" s="16"/>
      <c r="C9" s="40" t="s">
        <v>6</v>
      </c>
      <c r="D9" s="48"/>
      <c r="E9" s="47">
        <v>165913</v>
      </c>
      <c r="F9" s="17"/>
      <c r="G9" s="33"/>
      <c r="H9" s="34"/>
      <c r="I9" s="33"/>
      <c r="J9" s="17"/>
      <c r="L9" s="23"/>
      <c r="N9" s="22"/>
      <c r="Q9" s="23"/>
    </row>
    <row r="10" spans="1:17" ht="31.5" customHeight="1" thickBot="1">
      <c r="A10" s="15"/>
      <c r="B10" s="16"/>
      <c r="C10" s="40" t="s">
        <v>48</v>
      </c>
      <c r="D10" s="41"/>
      <c r="E10" s="68"/>
      <c r="F10" s="17"/>
      <c r="G10" s="33">
        <v>108963</v>
      </c>
      <c r="H10" s="34"/>
      <c r="I10" s="33"/>
      <c r="J10" s="17"/>
      <c r="L10" s="23"/>
      <c r="N10" s="22"/>
      <c r="Q10" s="23"/>
    </row>
    <row r="11" spans="1:17" ht="31.5" customHeight="1" thickBot="1">
      <c r="A11" s="15"/>
      <c r="B11" s="16"/>
      <c r="C11" s="40" t="s">
        <v>49</v>
      </c>
      <c r="D11" s="48"/>
      <c r="E11" s="68"/>
      <c r="F11" s="17"/>
      <c r="G11" s="33">
        <v>100615</v>
      </c>
      <c r="H11" s="34"/>
      <c r="I11" s="33"/>
      <c r="J11" s="17"/>
      <c r="L11" s="23"/>
      <c r="N11" s="22"/>
      <c r="Q11" s="23"/>
    </row>
    <row r="12" spans="1:17" ht="31.5" customHeight="1" thickBot="1">
      <c r="A12" s="15"/>
      <c r="B12" s="16"/>
      <c r="C12" s="40" t="s">
        <v>60</v>
      </c>
      <c r="D12" s="48"/>
      <c r="E12" s="68"/>
      <c r="F12" s="17"/>
      <c r="G12" s="33">
        <f>SUM(E13:E15)</f>
        <v>15746</v>
      </c>
      <c r="H12" s="34"/>
      <c r="I12" s="33"/>
      <c r="J12" s="17"/>
      <c r="L12" s="23"/>
      <c r="N12" s="22"/>
      <c r="Q12" s="23"/>
    </row>
    <row r="13" spans="1:17" ht="31.5" customHeight="1" thickBot="1">
      <c r="A13" s="15"/>
      <c r="B13" s="16"/>
      <c r="C13" s="40" t="s">
        <v>5</v>
      </c>
      <c r="D13" s="41"/>
      <c r="E13" s="68">
        <v>5689</v>
      </c>
      <c r="F13" s="17"/>
      <c r="G13" s="33"/>
      <c r="H13" s="34"/>
      <c r="I13" s="33"/>
      <c r="J13" s="17"/>
      <c r="L13" s="23"/>
      <c r="N13" s="22"/>
      <c r="Q13" s="23"/>
    </row>
    <row r="14" spans="1:17" ht="31.5" customHeight="1" thickBot="1">
      <c r="A14" s="15"/>
      <c r="B14" s="16"/>
      <c r="C14" s="40" t="s">
        <v>47</v>
      </c>
      <c r="D14" s="41"/>
      <c r="E14" s="45">
        <v>5057</v>
      </c>
      <c r="F14" s="17"/>
      <c r="G14" s="33"/>
      <c r="H14" s="34"/>
      <c r="I14" s="33"/>
      <c r="J14" s="17"/>
      <c r="L14" s="23"/>
      <c r="N14" s="22"/>
      <c r="Q14" s="23"/>
    </row>
    <row r="15" spans="1:17" ht="31.5" customHeight="1" thickBot="1">
      <c r="A15" s="15"/>
      <c r="B15" s="16"/>
      <c r="C15" s="40" t="s">
        <v>6</v>
      </c>
      <c r="D15" s="48"/>
      <c r="E15" s="47">
        <v>5000</v>
      </c>
      <c r="F15" s="17"/>
      <c r="G15" s="33"/>
      <c r="H15" s="34"/>
      <c r="I15" s="33"/>
      <c r="J15" s="17"/>
      <c r="L15" s="23"/>
      <c r="N15" s="22"/>
      <c r="Q15" s="23"/>
    </row>
    <row r="16" spans="1:17" ht="31.5" customHeight="1" thickBot="1">
      <c r="A16" s="15"/>
      <c r="B16" s="16"/>
      <c r="C16" s="82" t="s">
        <v>8</v>
      </c>
      <c r="D16" s="83"/>
      <c r="E16" s="69"/>
      <c r="F16" s="17"/>
      <c r="G16" s="33">
        <v>20000</v>
      </c>
      <c r="H16" s="34"/>
      <c r="I16" s="33"/>
      <c r="J16" s="17"/>
      <c r="N16" s="22"/>
      <c r="Q16" s="23"/>
    </row>
    <row r="17" spans="1:17" ht="31.5" customHeight="1" thickBot="1">
      <c r="A17" s="15"/>
      <c r="B17" s="16"/>
      <c r="C17" s="90" t="s">
        <v>50</v>
      </c>
      <c r="D17" s="91"/>
      <c r="E17" s="92"/>
      <c r="F17" s="17"/>
      <c r="G17" s="33"/>
      <c r="H17" s="34"/>
      <c r="I17" s="33">
        <v>609000</v>
      </c>
      <c r="J17" s="17"/>
      <c r="N17" s="22"/>
      <c r="Q17" s="23"/>
    </row>
    <row r="18" spans="1:17" ht="31.5" customHeight="1" thickBot="1">
      <c r="A18" s="15"/>
      <c r="B18" s="16"/>
      <c r="C18" s="40" t="s">
        <v>51</v>
      </c>
      <c r="D18" s="41"/>
      <c r="E18" s="42"/>
      <c r="F18" s="17"/>
      <c r="G18" s="33"/>
      <c r="H18" s="34"/>
      <c r="I18" s="33">
        <v>347146</v>
      </c>
      <c r="J18" s="17"/>
      <c r="N18" s="22"/>
      <c r="Q18" s="23"/>
    </row>
    <row r="19" spans="1:17" ht="31.5" customHeight="1" thickBot="1">
      <c r="A19" s="15"/>
      <c r="B19" s="16"/>
      <c r="C19" s="40" t="s">
        <v>14</v>
      </c>
      <c r="D19" s="41"/>
      <c r="E19" s="42"/>
      <c r="F19" s="26"/>
      <c r="G19" s="58"/>
      <c r="H19" s="87"/>
      <c r="I19" s="58">
        <v>177937</v>
      </c>
      <c r="J19" s="26"/>
      <c r="N19" s="22"/>
      <c r="Q19" s="23"/>
    </row>
    <row r="20" spans="1:17" ht="31.5" customHeight="1" thickBot="1">
      <c r="A20" s="15"/>
      <c r="B20" s="16"/>
      <c r="C20" s="125" t="s">
        <v>61</v>
      </c>
      <c r="D20" s="126"/>
      <c r="E20" s="127"/>
      <c r="F20" s="17"/>
      <c r="G20" s="71"/>
      <c r="H20" s="34"/>
      <c r="I20" s="71"/>
      <c r="J20" s="17"/>
      <c r="N20" s="22"/>
      <c r="Q20" s="23"/>
    </row>
    <row r="21" spans="1:17" ht="31.5" customHeight="1" thickBot="1">
      <c r="A21" s="15"/>
      <c r="B21" s="16"/>
      <c r="C21" s="40" t="s">
        <v>53</v>
      </c>
      <c r="D21" s="48"/>
      <c r="E21" s="49"/>
      <c r="F21" s="25"/>
      <c r="G21" s="56">
        <f>SUM(G4:G19)</f>
        <v>1134083</v>
      </c>
      <c r="H21" s="57"/>
      <c r="I21" s="56">
        <f>SUM(I4:I19)</f>
        <v>1134083</v>
      </c>
      <c r="J21" s="25"/>
      <c r="N21" s="22"/>
      <c r="Q21" s="23"/>
    </row>
    <row r="22" spans="1:10" ht="31.5" customHeight="1" thickBot="1">
      <c r="A22" s="15" t="s">
        <v>15</v>
      </c>
      <c r="B22" s="16"/>
      <c r="C22" s="134" t="s">
        <v>44</v>
      </c>
      <c r="D22" s="135"/>
      <c r="E22" s="136"/>
      <c r="F22" s="17"/>
      <c r="G22" s="33"/>
      <c r="H22" s="55"/>
      <c r="I22" s="33"/>
      <c r="J22" s="17"/>
    </row>
    <row r="23" spans="1:10" ht="31.5" customHeight="1" thickBot="1">
      <c r="A23" s="30"/>
      <c r="B23" s="16"/>
      <c r="C23" s="52" t="s">
        <v>45</v>
      </c>
      <c r="D23" s="48"/>
      <c r="E23" s="68"/>
      <c r="F23" s="29"/>
      <c r="G23" s="53"/>
      <c r="H23" s="34"/>
      <c r="I23" s="53"/>
      <c r="J23" s="17"/>
    </row>
    <row r="24" spans="1:10" ht="31.5" customHeight="1" thickBot="1">
      <c r="A24" s="15"/>
      <c r="B24" s="16"/>
      <c r="C24" s="40" t="s">
        <v>55</v>
      </c>
      <c r="D24" s="48"/>
      <c r="E24" s="68"/>
      <c r="F24" s="17"/>
      <c r="G24" s="33">
        <v>18267</v>
      </c>
      <c r="H24" s="34"/>
      <c r="I24" s="33"/>
      <c r="J24" s="17"/>
    </row>
    <row r="25" spans="1:10" ht="31.5" customHeight="1" thickBot="1">
      <c r="A25" s="15"/>
      <c r="B25" s="16"/>
      <c r="C25" s="40" t="s">
        <v>62</v>
      </c>
      <c r="D25" s="48"/>
      <c r="E25" s="68"/>
      <c r="F25" s="29"/>
      <c r="G25" s="54">
        <v>12391</v>
      </c>
      <c r="H25" s="34"/>
      <c r="I25" s="54"/>
      <c r="J25" s="17"/>
    </row>
    <row r="26" spans="1:10" ht="31.5" customHeight="1" thickBot="1">
      <c r="A26" s="15"/>
      <c r="B26" s="16"/>
      <c r="C26" s="40" t="s">
        <v>56</v>
      </c>
      <c r="D26" s="41"/>
      <c r="E26" s="68"/>
      <c r="F26" s="17"/>
      <c r="G26" s="54"/>
      <c r="H26" s="34"/>
      <c r="I26" s="54">
        <f>+G24</f>
        <v>18267</v>
      </c>
      <c r="J26" s="17"/>
    </row>
    <row r="27" spans="1:10" ht="31.5" customHeight="1" thickBot="1">
      <c r="A27" s="15"/>
      <c r="B27" s="16"/>
      <c r="C27" s="40" t="s">
        <v>70</v>
      </c>
      <c r="D27" s="41"/>
      <c r="E27" s="68"/>
      <c r="F27" s="26"/>
      <c r="G27" s="98"/>
      <c r="H27" s="87"/>
      <c r="I27" s="98">
        <f>+G25</f>
        <v>12391</v>
      </c>
      <c r="J27" s="26"/>
    </row>
    <row r="28" spans="1:10" ht="31.5" customHeight="1" thickBot="1">
      <c r="A28" s="15"/>
      <c r="B28" s="16"/>
      <c r="C28" s="125" t="s">
        <v>64</v>
      </c>
      <c r="D28" s="126"/>
      <c r="E28" s="127"/>
      <c r="F28" s="17"/>
      <c r="G28" s="71"/>
      <c r="H28" s="34"/>
      <c r="I28" s="71"/>
      <c r="J28" s="17"/>
    </row>
    <row r="29" spans="1:10" ht="31.5" customHeight="1" thickBot="1">
      <c r="A29" s="15"/>
      <c r="B29" s="16"/>
      <c r="C29" s="40" t="s">
        <v>63</v>
      </c>
      <c r="D29" s="41"/>
      <c r="E29" s="42"/>
      <c r="F29" s="25"/>
      <c r="G29" s="56">
        <f>SUM(G24:G27)</f>
        <v>30658</v>
      </c>
      <c r="H29" s="57"/>
      <c r="I29" s="56">
        <f>SUM(I24:I27)</f>
        <v>30658</v>
      </c>
      <c r="J29" s="25"/>
    </row>
    <row r="30" spans="1:10" ht="31.5" customHeight="1" thickBot="1" thickTop="1">
      <c r="A30" s="15"/>
      <c r="B30" s="16"/>
      <c r="C30" s="134"/>
      <c r="D30" s="135"/>
      <c r="E30" s="136"/>
      <c r="F30" s="101"/>
      <c r="G30" s="103"/>
      <c r="H30" s="102"/>
      <c r="I30" s="103"/>
      <c r="J30" s="17"/>
    </row>
    <row r="31" spans="1:10" ht="31.5" customHeight="1" thickBot="1">
      <c r="A31" s="15"/>
      <c r="B31" s="16"/>
      <c r="C31" s="142"/>
      <c r="D31" s="143"/>
      <c r="E31" s="144"/>
      <c r="F31" s="99"/>
      <c r="G31" s="100"/>
      <c r="H31" s="100"/>
      <c r="I31" s="100"/>
      <c r="J31" s="25"/>
    </row>
    <row r="32" spans="1:10" ht="7.5" customHeight="1" thickBot="1">
      <c r="A32" s="8"/>
      <c r="B32" s="9"/>
      <c r="C32" s="9"/>
      <c r="D32" s="9"/>
      <c r="E32" s="9"/>
      <c r="F32" s="88"/>
      <c r="G32" s="88"/>
      <c r="H32" s="88"/>
      <c r="I32" s="88"/>
      <c r="J32" s="10"/>
    </row>
    <row r="33" ht="37.5" customHeight="1"/>
  </sheetData>
  <sheetProtection/>
  <mergeCells count="6">
    <mergeCell ref="C31:E31"/>
    <mergeCell ref="C4:E4"/>
    <mergeCell ref="C20:E20"/>
    <mergeCell ref="C22:E22"/>
    <mergeCell ref="C28:E28"/>
    <mergeCell ref="C30:E30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22">
      <selection activeCell="G29" sqref="G29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1.421875" style="2" customWidth="1"/>
    <col min="12" max="12" width="13.00390625" style="2" bestFit="1" customWidth="1"/>
    <col min="13" max="13" width="11.421875" style="23" customWidth="1"/>
    <col min="14" max="14" width="11.421875" style="2" customWidth="1"/>
    <col min="15" max="15" width="11.421875" style="23" customWidth="1"/>
    <col min="16" max="16" width="11.421875" style="24" customWidth="1"/>
    <col min="17" max="16384" width="11.421875" style="2" customWidth="1"/>
  </cols>
  <sheetData>
    <row r="1" spans="1:10" ht="31.5" customHeight="1" thickBo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5" t="s">
        <v>16</v>
      </c>
      <c r="B4" s="16"/>
      <c r="C4" s="134" t="s">
        <v>44</v>
      </c>
      <c r="D4" s="135"/>
      <c r="E4" s="136"/>
      <c r="F4" s="50"/>
      <c r="G4" s="36"/>
      <c r="H4" s="63"/>
      <c r="I4" s="36"/>
      <c r="J4" s="13"/>
    </row>
    <row r="5" spans="1:10" ht="31.5" customHeight="1" thickBot="1">
      <c r="A5" s="11"/>
      <c r="B5" s="12"/>
      <c r="C5" s="73" t="s">
        <v>22</v>
      </c>
      <c r="D5" s="84"/>
      <c r="E5" s="85"/>
      <c r="F5" s="51"/>
      <c r="G5" s="36">
        <f>+I6</f>
        <v>6699244</v>
      </c>
      <c r="H5" s="34"/>
      <c r="I5" s="36"/>
      <c r="J5" s="17"/>
    </row>
    <row r="6" spans="1:10" ht="31.5" customHeight="1" thickBot="1">
      <c r="A6" s="15"/>
      <c r="B6" s="16"/>
      <c r="C6" s="122" t="s">
        <v>65</v>
      </c>
      <c r="D6" s="123"/>
      <c r="E6" s="124"/>
      <c r="F6" s="17"/>
      <c r="G6" s="33"/>
      <c r="H6" s="34"/>
      <c r="I6" s="33">
        <f>SUM(E7:E10)</f>
        <v>6699244</v>
      </c>
      <c r="J6" s="17"/>
    </row>
    <row r="7" spans="1:10" ht="31.5" customHeight="1" thickBot="1">
      <c r="A7" s="15"/>
      <c r="B7" s="16"/>
      <c r="C7" s="90" t="s">
        <v>66</v>
      </c>
      <c r="D7" s="91"/>
      <c r="E7" s="97">
        <v>2120672</v>
      </c>
      <c r="F7" s="17"/>
      <c r="G7" s="33"/>
      <c r="H7" s="34"/>
      <c r="I7" s="33"/>
      <c r="J7" s="17"/>
    </row>
    <row r="8" spans="1:10" ht="31.5" customHeight="1" thickBot="1">
      <c r="A8" s="15"/>
      <c r="B8" s="16"/>
      <c r="C8" s="40" t="s">
        <v>67</v>
      </c>
      <c r="D8" s="41"/>
      <c r="E8" s="68">
        <v>1720824</v>
      </c>
      <c r="F8" s="17"/>
      <c r="G8" s="36"/>
      <c r="H8" s="34"/>
      <c r="I8" s="36"/>
      <c r="J8" s="17"/>
    </row>
    <row r="9" spans="1:10" ht="31.5" customHeight="1" thickBot="1">
      <c r="A9" s="15"/>
      <c r="B9" s="16"/>
      <c r="C9" s="40" t="s">
        <v>68</v>
      </c>
      <c r="D9" s="41"/>
      <c r="E9" s="68">
        <v>1395578</v>
      </c>
      <c r="F9" s="17"/>
      <c r="G9" s="33"/>
      <c r="H9" s="34"/>
      <c r="I9" s="33"/>
      <c r="J9" s="17"/>
    </row>
    <row r="10" spans="1:10" ht="31.5" customHeight="1" thickBot="1">
      <c r="A10" s="15"/>
      <c r="B10" s="16"/>
      <c r="C10" s="40" t="s">
        <v>69</v>
      </c>
      <c r="D10" s="41"/>
      <c r="E10" s="47">
        <v>1462170</v>
      </c>
      <c r="F10" s="17"/>
      <c r="G10" s="35"/>
      <c r="H10" s="34"/>
      <c r="I10" s="35"/>
      <c r="J10" s="17"/>
    </row>
    <row r="11" spans="1:10" ht="31.5" customHeight="1" thickBot="1" thickTop="1">
      <c r="A11" s="15"/>
      <c r="B11" s="16"/>
      <c r="C11" s="148" t="s">
        <v>71</v>
      </c>
      <c r="D11" s="149"/>
      <c r="E11" s="150"/>
      <c r="F11" s="62"/>
      <c r="G11" s="64"/>
      <c r="H11" s="65"/>
      <c r="I11" s="66"/>
      <c r="J11" s="17"/>
    </row>
    <row r="12" spans="1:10" ht="31.5" customHeight="1" thickBot="1">
      <c r="A12" s="15"/>
      <c r="B12" s="16"/>
      <c r="C12" s="122" t="s">
        <v>81</v>
      </c>
      <c r="D12" s="123"/>
      <c r="E12" s="137"/>
      <c r="F12" s="25"/>
      <c r="G12" s="104">
        <f>SUM(G5:G10)</f>
        <v>6699244</v>
      </c>
      <c r="H12" s="57"/>
      <c r="I12" s="104">
        <f>SUM(I5:I10)</f>
        <v>6699244</v>
      </c>
      <c r="J12" s="17"/>
    </row>
    <row r="13" spans="1:17" ht="31.5" customHeight="1" thickBot="1">
      <c r="A13" s="15" t="s">
        <v>20</v>
      </c>
      <c r="B13" s="16"/>
      <c r="C13" s="134" t="s">
        <v>44</v>
      </c>
      <c r="D13" s="135"/>
      <c r="E13" s="136"/>
      <c r="F13" s="17"/>
      <c r="G13" s="36"/>
      <c r="H13" s="34"/>
      <c r="I13" s="36"/>
      <c r="J13" s="17"/>
      <c r="L13" s="23"/>
      <c r="N13" s="22"/>
      <c r="Q13" s="23"/>
    </row>
    <row r="14" spans="1:17" ht="31.5" customHeight="1" thickBot="1">
      <c r="A14" s="15"/>
      <c r="B14" s="16"/>
      <c r="C14" s="145" t="s">
        <v>17</v>
      </c>
      <c r="D14" s="146"/>
      <c r="E14" s="147"/>
      <c r="F14" s="17"/>
      <c r="G14" s="33"/>
      <c r="H14" s="34"/>
      <c r="I14" s="33"/>
      <c r="J14" s="17"/>
      <c r="L14" s="23"/>
      <c r="N14" s="22"/>
      <c r="Q14" s="23"/>
    </row>
    <row r="15" spans="1:17" ht="31.5" customHeight="1" thickBot="1">
      <c r="A15" s="15"/>
      <c r="B15" s="16"/>
      <c r="C15" s="40" t="s">
        <v>72</v>
      </c>
      <c r="D15" s="41"/>
      <c r="E15" s="42"/>
      <c r="F15" s="17"/>
      <c r="G15" s="33">
        <f>+I19+I23</f>
        <v>1060336</v>
      </c>
      <c r="H15" s="34"/>
      <c r="I15" s="33"/>
      <c r="J15" s="17"/>
      <c r="L15" s="23"/>
      <c r="N15" s="22"/>
      <c r="Q15" s="23"/>
    </row>
    <row r="16" spans="1:17" ht="31.5" customHeight="1" thickBot="1">
      <c r="A16" s="15"/>
      <c r="B16" s="16"/>
      <c r="C16" s="40" t="s">
        <v>7</v>
      </c>
      <c r="D16" s="41"/>
      <c r="E16" s="42"/>
      <c r="F16" s="17"/>
      <c r="G16" s="33">
        <f>+I20+I24</f>
        <v>860412.0000000001</v>
      </c>
      <c r="H16" s="34"/>
      <c r="I16" s="33"/>
      <c r="J16" s="17"/>
      <c r="N16" s="22"/>
      <c r="Q16" s="23"/>
    </row>
    <row r="17" spans="1:17" ht="31.5" customHeight="1" thickBot="1">
      <c r="A17" s="15"/>
      <c r="B17" s="16"/>
      <c r="C17" s="40" t="s">
        <v>73</v>
      </c>
      <c r="D17" s="41"/>
      <c r="E17" s="42"/>
      <c r="F17" s="17"/>
      <c r="G17" s="33">
        <f>+I21</f>
        <v>697789</v>
      </c>
      <c r="H17" s="34"/>
      <c r="I17" s="33"/>
      <c r="J17" s="17"/>
      <c r="N17" s="22"/>
      <c r="Q17" s="23"/>
    </row>
    <row r="18" spans="1:17" ht="31.5" customHeight="1" thickBot="1">
      <c r="A18" s="15"/>
      <c r="B18" s="16"/>
      <c r="C18" s="40" t="s">
        <v>74</v>
      </c>
      <c r="D18" s="41"/>
      <c r="E18" s="43"/>
      <c r="F18" s="17"/>
      <c r="G18" s="33">
        <v>731085</v>
      </c>
      <c r="H18" s="34"/>
      <c r="I18" s="33"/>
      <c r="J18" s="17"/>
      <c r="N18" s="22"/>
      <c r="Q18" s="23"/>
    </row>
    <row r="19" spans="1:17" ht="31.5" customHeight="1" thickBot="1">
      <c r="A19" s="15"/>
      <c r="B19" s="16"/>
      <c r="C19" s="82" t="s">
        <v>76</v>
      </c>
      <c r="D19" s="83"/>
      <c r="E19" s="43"/>
      <c r="F19" s="17"/>
      <c r="G19" s="33"/>
      <c r="H19" s="34"/>
      <c r="I19" s="33">
        <f>+'FOLIO 3'!G5+'FOLIO 3'!G28</f>
        <v>960336</v>
      </c>
      <c r="J19" s="17"/>
      <c r="N19" s="22"/>
      <c r="Q19" s="23"/>
    </row>
    <row r="20" spans="1:17" ht="31.5" customHeight="1" thickBot="1">
      <c r="A20" s="15"/>
      <c r="B20" s="16"/>
      <c r="C20" s="40" t="s">
        <v>18</v>
      </c>
      <c r="D20" s="41"/>
      <c r="E20" s="42"/>
      <c r="F20" s="17"/>
      <c r="G20" s="33"/>
      <c r="H20" s="34"/>
      <c r="I20" s="33">
        <f>(+'FOLIO 3'!G9+'FOLIO 4'!G6)*0.9+0.3</f>
        <v>806412.0000000001</v>
      </c>
      <c r="J20" s="17"/>
      <c r="N20" s="22"/>
      <c r="Q20" s="23"/>
    </row>
    <row r="21" spans="1:17" ht="31.5" customHeight="1" thickBot="1">
      <c r="A21" s="15"/>
      <c r="B21" s="16"/>
      <c r="C21" s="40" t="s">
        <v>75</v>
      </c>
      <c r="D21" s="41"/>
      <c r="E21" s="42"/>
      <c r="F21" s="17"/>
      <c r="G21" s="33"/>
      <c r="H21" s="34"/>
      <c r="I21" s="33">
        <f>+'FOLIO 2'!G9+'FOLIO 3'!G13+'FOLIO 4'!G10-'FOLIO 3'!I24-'FOLIO 4'!I26</f>
        <v>697789</v>
      </c>
      <c r="J21" s="17"/>
      <c r="N21" s="22"/>
      <c r="Q21" s="23"/>
    </row>
    <row r="22" spans="1:19" ht="31.5" customHeight="1" thickBot="1">
      <c r="A22" s="15"/>
      <c r="B22" s="16"/>
      <c r="C22" s="40" t="s">
        <v>70</v>
      </c>
      <c r="D22" s="41"/>
      <c r="E22" s="42"/>
      <c r="F22" s="17"/>
      <c r="G22" s="33"/>
      <c r="H22" s="34"/>
      <c r="I22" s="33">
        <v>731085</v>
      </c>
      <c r="J22" s="17"/>
      <c r="N22" s="22"/>
      <c r="S22" s="23"/>
    </row>
    <row r="23" spans="1:10" ht="31.5" customHeight="1" thickBot="1">
      <c r="A23" s="15"/>
      <c r="B23" s="16"/>
      <c r="C23" s="40" t="s">
        <v>77</v>
      </c>
      <c r="D23" s="41"/>
      <c r="E23" s="42"/>
      <c r="F23" s="17"/>
      <c r="G23" s="67"/>
      <c r="H23" s="34"/>
      <c r="I23" s="67">
        <f>+'FOLIO 2'!G6</f>
        <v>100000</v>
      </c>
      <c r="J23" s="17"/>
    </row>
    <row r="24" spans="1:10" ht="31.5" customHeight="1" thickBot="1">
      <c r="A24" s="30"/>
      <c r="B24" s="16"/>
      <c r="C24" s="40" t="s">
        <v>78</v>
      </c>
      <c r="D24" s="41"/>
      <c r="E24" s="68"/>
      <c r="F24" s="29"/>
      <c r="G24" s="53"/>
      <c r="H24" s="34"/>
      <c r="I24" s="53">
        <f>(+'FOLIO 2'!G7)*0.9</f>
        <v>54000</v>
      </c>
      <c r="J24" s="17"/>
    </row>
    <row r="25" spans="1:10" ht="31.5" customHeight="1" thickBot="1" thickTop="1">
      <c r="A25" s="15"/>
      <c r="B25" s="16"/>
      <c r="C25" s="125" t="s">
        <v>79</v>
      </c>
      <c r="D25" s="126"/>
      <c r="E25" s="127"/>
      <c r="F25" s="62"/>
      <c r="G25" s="107"/>
      <c r="H25" s="108"/>
      <c r="I25" s="107"/>
      <c r="J25" s="62"/>
    </row>
    <row r="26" spans="1:10" ht="31.5" customHeight="1" thickBot="1">
      <c r="A26" s="15"/>
      <c r="B26" s="16"/>
      <c r="C26" s="40" t="s">
        <v>80</v>
      </c>
      <c r="D26" s="41"/>
      <c r="E26" s="72"/>
      <c r="F26" s="25"/>
      <c r="G26" s="109">
        <f>SUM(G15:G24)</f>
        <v>3349622</v>
      </c>
      <c r="H26" s="110"/>
      <c r="I26" s="109">
        <f>SUM(I15:I24)</f>
        <v>3349622</v>
      </c>
      <c r="J26" s="25"/>
    </row>
    <row r="27" spans="1:10" ht="31.5" customHeight="1" thickBot="1">
      <c r="A27" s="15" t="s">
        <v>82</v>
      </c>
      <c r="B27" s="16"/>
      <c r="C27" s="134" t="s">
        <v>44</v>
      </c>
      <c r="D27" s="135"/>
      <c r="E27" s="136"/>
      <c r="F27" s="29"/>
      <c r="G27" s="55"/>
      <c r="H27" s="34"/>
      <c r="I27" s="55"/>
      <c r="J27" s="17"/>
    </row>
    <row r="28" spans="1:10" ht="31.5" customHeight="1" thickBot="1">
      <c r="A28" s="15"/>
      <c r="B28" s="16"/>
      <c r="C28" s="114" t="s">
        <v>89</v>
      </c>
      <c r="D28" s="39"/>
      <c r="E28" s="31"/>
      <c r="F28" s="29"/>
      <c r="G28" s="53">
        <f>+'[1]EST.RES. '!$K$28</f>
        <v>1015996</v>
      </c>
      <c r="H28" s="34"/>
      <c r="I28" s="53"/>
      <c r="J28" s="17"/>
    </row>
    <row r="29" spans="1:10" ht="31.5" customHeight="1" thickBot="1">
      <c r="A29" s="15"/>
      <c r="B29" s="16"/>
      <c r="C29" s="90" t="s">
        <v>90</v>
      </c>
      <c r="D29" s="91"/>
      <c r="E29" s="92"/>
      <c r="F29" s="119"/>
      <c r="G29" s="94"/>
      <c r="H29" s="87"/>
      <c r="I29" s="94">
        <f>+G28</f>
        <v>1015996</v>
      </c>
      <c r="J29" s="26"/>
    </row>
    <row r="30" spans="1:10" ht="31.5" customHeight="1" thickBot="1">
      <c r="A30" s="15"/>
      <c r="B30" s="16"/>
      <c r="C30" s="125" t="s">
        <v>92</v>
      </c>
      <c r="D30" s="126"/>
      <c r="E30" s="126"/>
      <c r="F30" s="29"/>
      <c r="G30" s="112"/>
      <c r="H30" s="34"/>
      <c r="I30" s="112"/>
      <c r="J30" s="17"/>
    </row>
    <row r="31" spans="1:10" ht="31.5" customHeight="1" thickBot="1">
      <c r="A31" s="15"/>
      <c r="B31" s="16"/>
      <c r="C31" s="70" t="s">
        <v>91</v>
      </c>
      <c r="D31" s="105"/>
      <c r="E31" s="106"/>
      <c r="F31" s="25"/>
      <c r="G31" s="74">
        <f>SUM(G28:G29)</f>
        <v>1015996</v>
      </c>
      <c r="H31" s="57"/>
      <c r="I31" s="74">
        <f>SUM(I28:I29)</f>
        <v>1015996</v>
      </c>
      <c r="J31" s="25"/>
    </row>
    <row r="32" spans="1:10" ht="7.5" customHeight="1" thickBot="1">
      <c r="A32" s="8"/>
      <c r="B32" s="9"/>
      <c r="C32" s="9"/>
      <c r="D32" s="9"/>
      <c r="E32" s="9"/>
      <c r="F32" s="88"/>
      <c r="G32" s="88"/>
      <c r="H32" s="88"/>
      <c r="I32" s="88"/>
      <c r="J32" s="89"/>
    </row>
    <row r="33" ht="37.5" customHeight="1"/>
  </sheetData>
  <sheetProtection/>
  <mergeCells count="9">
    <mergeCell ref="C14:E14"/>
    <mergeCell ref="C25:E25"/>
    <mergeCell ref="C27:E27"/>
    <mergeCell ref="C30:E30"/>
    <mergeCell ref="C13:E13"/>
    <mergeCell ref="C4:E4"/>
    <mergeCell ref="C6:E6"/>
    <mergeCell ref="C11:E11"/>
    <mergeCell ref="C12:E12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22">
      <selection activeCell="I31" sqref="I31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1.421875" style="2" customWidth="1"/>
    <col min="12" max="12" width="13.00390625" style="2" bestFit="1" customWidth="1"/>
    <col min="13" max="13" width="11.421875" style="23" customWidth="1"/>
    <col min="14" max="14" width="11.421875" style="2" customWidth="1"/>
    <col min="15" max="15" width="11.421875" style="23" customWidth="1"/>
    <col min="16" max="16" width="11.421875" style="24" customWidth="1"/>
    <col min="17" max="16384" width="11.421875" style="2" customWidth="1"/>
  </cols>
  <sheetData>
    <row r="1" spans="1:10" ht="31.5" customHeight="1" thickBo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5" t="s">
        <v>84</v>
      </c>
      <c r="B4" s="16"/>
      <c r="C4" s="134" t="s">
        <v>44</v>
      </c>
      <c r="D4" s="135"/>
      <c r="E4" s="136"/>
      <c r="F4" s="50"/>
      <c r="G4" s="36"/>
      <c r="H4" s="63"/>
      <c r="I4" s="36"/>
      <c r="J4" s="13"/>
    </row>
    <row r="5" spans="1:10" ht="31.5" customHeight="1" thickBot="1">
      <c r="A5" s="11"/>
      <c r="B5" s="12"/>
      <c r="C5" s="114" t="s">
        <v>19</v>
      </c>
      <c r="D5" s="115"/>
      <c r="E5" s="118"/>
      <c r="F5" s="29"/>
      <c r="G5" s="53">
        <f>+'FOLIO 5'!G31</f>
        <v>1015996</v>
      </c>
      <c r="H5" s="34"/>
      <c r="I5" s="53"/>
      <c r="J5" s="17"/>
    </row>
    <row r="6" spans="1:10" ht="31.5" customHeight="1" thickBot="1">
      <c r="A6" s="15"/>
      <c r="B6" s="16"/>
      <c r="C6" s="90" t="s">
        <v>50</v>
      </c>
      <c r="D6" s="91"/>
      <c r="E6" s="92"/>
      <c r="F6" s="29"/>
      <c r="G6" s="53"/>
      <c r="H6" s="34"/>
      <c r="I6" s="53">
        <f>+G5</f>
        <v>1015996</v>
      </c>
      <c r="J6" s="17"/>
    </row>
    <row r="7" spans="1:10" ht="31.5" customHeight="1" thickBot="1" thickTop="1">
      <c r="A7" s="15"/>
      <c r="B7" s="16"/>
      <c r="C7" s="125" t="s">
        <v>83</v>
      </c>
      <c r="D7" s="126"/>
      <c r="E7" s="126"/>
      <c r="F7" s="111"/>
      <c r="G7" s="59">
        <f>SUM(G5:G6)</f>
        <v>1015996</v>
      </c>
      <c r="H7" s="38"/>
      <c r="I7" s="59">
        <f>SUM(I5:I6)</f>
        <v>1015996</v>
      </c>
      <c r="J7" s="21"/>
    </row>
    <row r="8" spans="1:10" ht="31.5" customHeight="1" thickBot="1">
      <c r="A8" s="15" t="s">
        <v>88</v>
      </c>
      <c r="B8" s="16"/>
      <c r="C8" s="134" t="s">
        <v>44</v>
      </c>
      <c r="D8" s="135"/>
      <c r="E8" s="136"/>
      <c r="F8" s="50"/>
      <c r="G8" s="36"/>
      <c r="H8" s="63"/>
      <c r="I8" s="36"/>
      <c r="J8" s="13"/>
    </row>
    <row r="9" spans="1:10" ht="31.5" customHeight="1" thickBot="1">
      <c r="A9" s="11"/>
      <c r="B9" s="12"/>
      <c r="C9" s="73" t="s">
        <v>85</v>
      </c>
      <c r="D9" s="116"/>
      <c r="E9" s="117"/>
      <c r="F9" s="51"/>
      <c r="G9" s="71">
        <v>113071</v>
      </c>
      <c r="H9" s="34"/>
      <c r="I9" s="71"/>
      <c r="J9" s="17"/>
    </row>
    <row r="10" spans="1:10" ht="31.5" customHeight="1" thickBot="1">
      <c r="A10" s="15"/>
      <c r="B10" s="16"/>
      <c r="C10" s="122" t="s">
        <v>86</v>
      </c>
      <c r="D10" s="123"/>
      <c r="E10" s="124"/>
      <c r="F10" s="17"/>
      <c r="G10" s="35"/>
      <c r="H10" s="34"/>
      <c r="I10" s="35">
        <f>+G9</f>
        <v>113071</v>
      </c>
      <c r="J10" s="17"/>
    </row>
    <row r="11" spans="1:10" ht="31.5" customHeight="1" thickBot="1" thickTop="1">
      <c r="A11" s="15"/>
      <c r="B11" s="16"/>
      <c r="C11" s="125" t="s">
        <v>87</v>
      </c>
      <c r="D11" s="151"/>
      <c r="E11" s="152"/>
      <c r="F11" s="113"/>
      <c r="G11" s="59">
        <f>SUM(G9:G10)</f>
        <v>113071</v>
      </c>
      <c r="H11" s="38"/>
      <c r="I11" s="59">
        <f>SUM(I9:I10)</f>
        <v>113071</v>
      </c>
      <c r="J11" s="21"/>
    </row>
    <row r="12" spans="1:10" ht="31.5" customHeight="1" thickBot="1">
      <c r="A12" s="15" t="s">
        <v>93</v>
      </c>
      <c r="B12" s="16"/>
      <c r="C12" s="134" t="s">
        <v>44</v>
      </c>
      <c r="D12" s="135"/>
      <c r="E12" s="136"/>
      <c r="F12" s="17"/>
      <c r="G12" s="36"/>
      <c r="H12" s="34"/>
      <c r="I12" s="36"/>
      <c r="J12" s="17"/>
    </row>
    <row r="13" spans="1:17" ht="31.5" customHeight="1" thickBot="1">
      <c r="A13" s="15"/>
      <c r="B13" s="16"/>
      <c r="C13" s="122" t="s">
        <v>94</v>
      </c>
      <c r="D13" s="123"/>
      <c r="E13" s="124"/>
      <c r="F13" s="17"/>
      <c r="G13" s="33">
        <f>+'[1]EST.RES. '!$K$9</f>
        <v>6699244</v>
      </c>
      <c r="H13" s="34"/>
      <c r="I13" s="33"/>
      <c r="J13" s="17"/>
      <c r="L13" s="23"/>
      <c r="N13" s="22"/>
      <c r="Q13" s="23"/>
    </row>
    <row r="14" spans="1:17" ht="31.5" customHeight="1" thickBot="1">
      <c r="A14" s="15"/>
      <c r="B14" s="16"/>
      <c r="C14" s="122" t="s">
        <v>95</v>
      </c>
      <c r="D14" s="123"/>
      <c r="E14" s="124"/>
      <c r="F14" s="17"/>
      <c r="G14" s="33">
        <v>17500</v>
      </c>
      <c r="H14" s="34"/>
      <c r="I14" s="33"/>
      <c r="J14" s="17"/>
      <c r="L14" s="23"/>
      <c r="N14" s="22"/>
      <c r="Q14" s="23"/>
    </row>
    <row r="15" spans="1:17" ht="31.5" customHeight="1" thickBot="1">
      <c r="A15" s="15"/>
      <c r="B15" s="16"/>
      <c r="C15" s="122" t="s">
        <v>96</v>
      </c>
      <c r="D15" s="123"/>
      <c r="E15" s="124"/>
      <c r="F15" s="17"/>
      <c r="G15" s="33"/>
      <c r="H15" s="34"/>
      <c r="I15" s="33">
        <f>+'[1]EST.RES. '!$K$14</f>
        <v>3349622</v>
      </c>
      <c r="J15" s="17"/>
      <c r="N15" s="22"/>
      <c r="Q15" s="23"/>
    </row>
    <row r="16" spans="1:17" ht="31.5" customHeight="1" thickBot="1">
      <c r="A16" s="15"/>
      <c r="B16" s="16"/>
      <c r="C16" s="122" t="s">
        <v>97</v>
      </c>
      <c r="D16" s="123"/>
      <c r="E16" s="124"/>
      <c r="F16" s="17"/>
      <c r="G16" s="33"/>
      <c r="H16" s="34"/>
      <c r="I16" s="33">
        <v>30657</v>
      </c>
      <c r="J16" s="17"/>
      <c r="N16" s="22"/>
      <c r="Q16" s="23"/>
    </row>
    <row r="17" spans="1:17" ht="31.5" customHeight="1" thickBot="1">
      <c r="A17" s="15"/>
      <c r="B17" s="16"/>
      <c r="C17" s="122" t="s">
        <v>98</v>
      </c>
      <c r="D17" s="123"/>
      <c r="E17" s="124"/>
      <c r="F17" s="17"/>
      <c r="G17" s="35"/>
      <c r="H17" s="34"/>
      <c r="I17" s="35">
        <v>12391</v>
      </c>
      <c r="J17" s="17"/>
      <c r="N17" s="22"/>
      <c r="Q17" s="23"/>
    </row>
    <row r="18" spans="1:17" ht="31.5" customHeight="1" thickBot="1">
      <c r="A18" s="15"/>
      <c r="B18" s="16"/>
      <c r="C18" s="114" t="s">
        <v>99</v>
      </c>
      <c r="D18" s="60"/>
      <c r="E18" s="43"/>
      <c r="F18" s="17"/>
      <c r="G18" s="33"/>
      <c r="H18" s="34"/>
      <c r="I18" s="33">
        <v>46667</v>
      </c>
      <c r="J18" s="17"/>
      <c r="N18" s="22"/>
      <c r="Q18" s="23"/>
    </row>
    <row r="19" spans="1:17" ht="31.5" customHeight="1" thickBot="1">
      <c r="A19" s="15"/>
      <c r="B19" s="16"/>
      <c r="C19" s="40" t="s">
        <v>100</v>
      </c>
      <c r="D19" s="115"/>
      <c r="E19" s="43"/>
      <c r="F19" s="17"/>
      <c r="G19" s="35"/>
      <c r="H19" s="34"/>
      <c r="I19" s="35">
        <f>+'[1]EST.RES. '!$K$28</f>
        <v>1015996</v>
      </c>
      <c r="J19" s="17"/>
      <c r="N19" s="22"/>
      <c r="Q19" s="23"/>
    </row>
    <row r="20" spans="1:17" ht="31.5" customHeight="1" thickBot="1">
      <c r="A20" s="15"/>
      <c r="B20" s="16"/>
      <c r="C20" s="40" t="s">
        <v>103</v>
      </c>
      <c r="D20" s="41"/>
      <c r="E20" s="120"/>
      <c r="F20" s="17"/>
      <c r="G20" s="35"/>
      <c r="H20" s="34"/>
      <c r="I20" s="35">
        <f>+'[1]EST.RES. '!$K$29</f>
        <v>2261411</v>
      </c>
      <c r="J20" s="17"/>
      <c r="N20" s="22"/>
      <c r="Q20" s="23"/>
    </row>
    <row r="21" spans="1:17" ht="31.5" customHeight="1" thickBot="1" thickTop="1">
      <c r="A21" s="15"/>
      <c r="B21" s="16"/>
      <c r="C21" s="125" t="s">
        <v>101</v>
      </c>
      <c r="D21" s="126"/>
      <c r="E21" s="127"/>
      <c r="F21" s="62"/>
      <c r="G21" s="64"/>
      <c r="H21" s="65"/>
      <c r="I21" s="64"/>
      <c r="J21" s="62"/>
      <c r="N21" s="22"/>
      <c r="Q21" s="23"/>
    </row>
    <row r="22" spans="1:19" ht="31.5" customHeight="1" thickBot="1">
      <c r="A22" s="15"/>
      <c r="B22" s="16"/>
      <c r="C22" s="122" t="s">
        <v>102</v>
      </c>
      <c r="D22" s="123"/>
      <c r="E22" s="124"/>
      <c r="F22" s="25"/>
      <c r="G22" s="104">
        <f>SUM(G13:G20)</f>
        <v>6716744</v>
      </c>
      <c r="H22" s="57"/>
      <c r="I22" s="104">
        <f>SUM(I13:I20)</f>
        <v>6716744</v>
      </c>
      <c r="J22" s="25"/>
      <c r="K22" s="23"/>
      <c r="N22" s="22"/>
      <c r="S22" s="23"/>
    </row>
    <row r="23" spans="1:10" ht="31.5" customHeight="1" thickBot="1">
      <c r="A23" s="15" t="s">
        <v>104</v>
      </c>
      <c r="B23" s="16"/>
      <c r="C23" s="134" t="s">
        <v>44</v>
      </c>
      <c r="D23" s="135"/>
      <c r="E23" s="136"/>
      <c r="F23" s="17"/>
      <c r="G23" s="86"/>
      <c r="H23" s="34"/>
      <c r="I23" s="86"/>
      <c r="J23" s="17"/>
    </row>
    <row r="24" spans="1:10" ht="31.5" customHeight="1" thickBot="1">
      <c r="A24" s="30"/>
      <c r="B24" s="16"/>
      <c r="C24" s="40" t="s">
        <v>35</v>
      </c>
      <c r="D24" s="41"/>
      <c r="E24" s="68"/>
      <c r="F24" s="29"/>
      <c r="G24" s="53">
        <f>-'[1]BAL.GENERAL'!$G$12-'[1]BAL.GENERAL'!$G$14-'[1]BAL.GENERAL'!$G$16-'[1]BAL.GENERAL'!$I$18</f>
        <v>496375</v>
      </c>
      <c r="H24" s="34"/>
      <c r="I24" s="53"/>
      <c r="J24" s="17"/>
    </row>
    <row r="25" spans="1:10" ht="31.5" customHeight="1" thickBot="1">
      <c r="A25" s="15"/>
      <c r="B25" s="16"/>
      <c r="C25" s="40" t="s">
        <v>105</v>
      </c>
      <c r="D25" s="41"/>
      <c r="E25" s="68"/>
      <c r="F25" s="17"/>
      <c r="G25" s="35">
        <v>4799500</v>
      </c>
      <c r="H25" s="34"/>
      <c r="I25" s="35"/>
      <c r="J25" s="17"/>
    </row>
    <row r="26" spans="1:10" ht="31.5" customHeight="1" thickBot="1">
      <c r="A26" s="15"/>
      <c r="B26" s="16"/>
      <c r="C26" s="40" t="s">
        <v>106</v>
      </c>
      <c r="D26" s="41"/>
      <c r="E26" s="72"/>
      <c r="F26" s="17"/>
      <c r="G26" s="33">
        <f>+'[1]BAL.GENERAL'!$I$26</f>
        <v>113071</v>
      </c>
      <c r="H26" s="34"/>
      <c r="I26" s="33"/>
      <c r="J26" s="17"/>
    </row>
    <row r="27" spans="1:10" ht="31.5" customHeight="1" thickBot="1">
      <c r="A27" s="15"/>
      <c r="B27" s="16"/>
      <c r="C27" s="40" t="s">
        <v>85</v>
      </c>
      <c r="D27" s="41"/>
      <c r="E27" s="61"/>
      <c r="F27" s="17"/>
      <c r="G27" s="36">
        <f>+'[1]BAL.GENERAL'!$I$28</f>
        <v>2148340</v>
      </c>
      <c r="H27" s="34"/>
      <c r="I27" s="36"/>
      <c r="J27" s="17"/>
    </row>
    <row r="28" spans="1:10" ht="31.5" customHeight="1" thickBot="1">
      <c r="A28" s="15"/>
      <c r="B28" s="16"/>
      <c r="C28" s="114" t="s">
        <v>50</v>
      </c>
      <c r="D28" s="60"/>
      <c r="E28" s="61"/>
      <c r="F28" s="17"/>
      <c r="G28" s="67"/>
      <c r="H28" s="34"/>
      <c r="I28" s="67">
        <f>+'[1]BAL.GENERAL'!$I$20</f>
        <v>5152248</v>
      </c>
      <c r="J28" s="17"/>
    </row>
    <row r="29" spans="1:10" ht="31.5" customHeight="1" thickBot="1">
      <c r="A29" s="15"/>
      <c r="B29" s="16"/>
      <c r="C29" s="90" t="s">
        <v>51</v>
      </c>
      <c r="D29" s="91"/>
      <c r="E29" s="92"/>
      <c r="F29" s="17"/>
      <c r="G29" s="36"/>
      <c r="H29" s="34"/>
      <c r="I29" s="36">
        <f>+'[1]BAL.GENERAL'!$I$21</f>
        <v>430858</v>
      </c>
      <c r="J29" s="17"/>
    </row>
    <row r="30" spans="1:10" ht="31.5" customHeight="1" thickBot="1">
      <c r="A30" s="15"/>
      <c r="B30" s="16"/>
      <c r="C30" s="40" t="s">
        <v>107</v>
      </c>
      <c r="D30" s="41"/>
      <c r="E30" s="42"/>
      <c r="F30" s="17"/>
      <c r="G30" s="67"/>
      <c r="H30" s="34"/>
      <c r="I30" s="67">
        <v>95601</v>
      </c>
      <c r="J30" s="17"/>
    </row>
    <row r="31" spans="1:10" ht="31.5" customHeight="1" thickBot="1" thickTop="1">
      <c r="A31" s="15"/>
      <c r="B31" s="16"/>
      <c r="C31" s="142" t="s">
        <v>59</v>
      </c>
      <c r="D31" s="143"/>
      <c r="E31" s="144"/>
      <c r="F31" s="95"/>
      <c r="G31" s="96">
        <f>SUM(G24:G30)</f>
        <v>7557286</v>
      </c>
      <c r="H31" s="96"/>
      <c r="I31" s="96">
        <f>SUM(I24:I30)</f>
        <v>5678707</v>
      </c>
      <c r="J31" s="95"/>
    </row>
    <row r="32" spans="1:10" ht="7.5" customHeight="1" thickBo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ht="37.5" customHeight="1"/>
  </sheetData>
  <sheetProtection/>
  <mergeCells count="15">
    <mergeCell ref="C4:E4"/>
    <mergeCell ref="C7:E7"/>
    <mergeCell ref="C10:E10"/>
    <mergeCell ref="C11:E11"/>
    <mergeCell ref="C8:E8"/>
    <mergeCell ref="C17:E17"/>
    <mergeCell ref="C31:E31"/>
    <mergeCell ref="C21:E21"/>
    <mergeCell ref="C22:E22"/>
    <mergeCell ref="C23:E23"/>
    <mergeCell ref="C12:E12"/>
    <mergeCell ref="C13:E13"/>
    <mergeCell ref="C14:E14"/>
    <mergeCell ref="C15:E15"/>
    <mergeCell ref="C16:E16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14.28125" style="1" customWidth="1"/>
    <col min="2" max="2" width="7.140625" style="2" customWidth="1"/>
    <col min="3" max="3" width="35.00390625" style="2" customWidth="1"/>
    <col min="4" max="4" width="20.7109375" style="2" customWidth="1"/>
    <col min="5" max="5" width="14.28125" style="2" customWidth="1"/>
    <col min="6" max="6" width="1.1484375" style="2" customWidth="1"/>
    <col min="7" max="7" width="14.28125" style="2" customWidth="1"/>
    <col min="8" max="8" width="1.1484375" style="2" customWidth="1"/>
    <col min="9" max="9" width="14.140625" style="2" customWidth="1"/>
    <col min="10" max="10" width="1.1484375" style="2" customWidth="1"/>
    <col min="11" max="11" width="12.140625" style="2" bestFit="1" customWidth="1"/>
    <col min="12" max="12" width="13.00390625" style="2" bestFit="1" customWidth="1"/>
    <col min="13" max="13" width="11.421875" style="23" customWidth="1"/>
    <col min="14" max="14" width="11.421875" style="2" customWidth="1"/>
    <col min="15" max="15" width="11.421875" style="23" customWidth="1"/>
    <col min="16" max="16" width="11.421875" style="24" customWidth="1"/>
    <col min="17" max="16384" width="11.421875" style="2" customWidth="1"/>
  </cols>
  <sheetData>
    <row r="1" spans="1:11" ht="31.5" customHeight="1" thickBot="1">
      <c r="A1" s="3"/>
      <c r="B1" s="4"/>
      <c r="C1" s="4"/>
      <c r="D1" s="4"/>
      <c r="E1" s="4"/>
      <c r="F1" s="4"/>
      <c r="G1" s="4"/>
      <c r="H1" s="4"/>
      <c r="I1" s="78"/>
      <c r="J1" s="4"/>
      <c r="K1" s="77"/>
    </row>
    <row r="2" spans="1:10" ht="31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7.5" customHeight="1" thickBo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31.5" customHeight="1" thickBot="1">
      <c r="A4" s="11"/>
      <c r="B4" s="12"/>
      <c r="C4" s="139" t="s">
        <v>9</v>
      </c>
      <c r="D4" s="140"/>
      <c r="E4" s="141"/>
      <c r="F4" s="50"/>
      <c r="G4" s="36">
        <f>+'FOLIO 6'!G31</f>
        <v>7557286</v>
      </c>
      <c r="H4" s="63"/>
      <c r="I4" s="36">
        <f>+'FOLIO 6'!I31</f>
        <v>5678707</v>
      </c>
      <c r="J4" s="13"/>
    </row>
    <row r="5" spans="1:10" ht="31.5" customHeight="1" thickBot="1">
      <c r="A5" s="15"/>
      <c r="B5" s="16"/>
      <c r="C5" s="40" t="s">
        <v>108</v>
      </c>
      <c r="D5" s="41"/>
      <c r="E5" s="68"/>
      <c r="F5" s="17"/>
      <c r="G5" s="35"/>
      <c r="H5" s="34"/>
      <c r="I5" s="35">
        <v>490000</v>
      </c>
      <c r="J5" s="17"/>
    </row>
    <row r="6" spans="1:10" ht="31.5" customHeight="1" thickBot="1">
      <c r="A6" s="15"/>
      <c r="B6" s="16"/>
      <c r="C6" s="40" t="s">
        <v>109</v>
      </c>
      <c r="D6" s="41"/>
      <c r="E6" s="68"/>
      <c r="F6" s="17"/>
      <c r="G6" s="33"/>
      <c r="H6" s="34"/>
      <c r="I6" s="33">
        <v>800000</v>
      </c>
      <c r="J6" s="17"/>
    </row>
    <row r="7" spans="1:10" ht="31.5" customHeight="1" thickBot="1">
      <c r="A7" s="15"/>
      <c r="B7" s="16"/>
      <c r="C7" s="40" t="s">
        <v>110</v>
      </c>
      <c r="D7" s="41"/>
      <c r="E7" s="68"/>
      <c r="F7" s="17"/>
      <c r="G7" s="36"/>
      <c r="H7" s="34"/>
      <c r="I7" s="36">
        <v>520000</v>
      </c>
      <c r="J7" s="17"/>
    </row>
    <row r="8" spans="1:10" ht="31.5" customHeight="1" thickBot="1">
      <c r="A8" s="15"/>
      <c r="B8" s="16"/>
      <c r="C8" s="40" t="s">
        <v>111</v>
      </c>
      <c r="D8" s="41"/>
      <c r="E8" s="45"/>
      <c r="F8" s="17"/>
      <c r="G8" s="71"/>
      <c r="H8" s="34"/>
      <c r="I8" s="71">
        <f>+'[1]BAL.GENERAL'!$I$17</f>
        <v>33246</v>
      </c>
      <c r="J8" s="17"/>
    </row>
    <row r="9" spans="1:10" ht="31.5" customHeight="1" thickBot="1">
      <c r="A9" s="15"/>
      <c r="B9" s="16"/>
      <c r="C9" s="40" t="s">
        <v>113</v>
      </c>
      <c r="D9" s="41"/>
      <c r="E9" s="45"/>
      <c r="F9" s="17"/>
      <c r="G9" s="35"/>
      <c r="H9" s="34"/>
      <c r="I9" s="35">
        <v>35333</v>
      </c>
      <c r="J9" s="17"/>
    </row>
    <row r="10" spans="1:17" ht="31.5" customHeight="1" thickBot="1" thickTop="1">
      <c r="A10" s="15"/>
      <c r="B10" s="16"/>
      <c r="C10" s="125" t="s">
        <v>112</v>
      </c>
      <c r="D10" s="126"/>
      <c r="E10" s="127"/>
      <c r="F10" s="62"/>
      <c r="G10" s="64"/>
      <c r="H10" s="65"/>
      <c r="I10" s="64"/>
      <c r="J10" s="62"/>
      <c r="L10" s="23"/>
      <c r="N10" s="22"/>
      <c r="Q10" s="23"/>
    </row>
    <row r="11" spans="1:17" ht="31.5" customHeight="1" thickBot="1">
      <c r="A11" s="15"/>
      <c r="B11" s="16"/>
      <c r="C11" s="40" t="s">
        <v>102</v>
      </c>
      <c r="D11" s="41"/>
      <c r="E11" s="45"/>
      <c r="F11" s="25"/>
      <c r="G11" s="121">
        <f>SUM(G4:G9)</f>
        <v>7557286</v>
      </c>
      <c r="H11" s="57"/>
      <c r="I11" s="121">
        <f>SUM(I4:I9)</f>
        <v>7557286</v>
      </c>
      <c r="J11" s="25"/>
      <c r="K11" s="23"/>
      <c r="L11" s="23"/>
      <c r="N11" s="22"/>
      <c r="Q11" s="23"/>
    </row>
    <row r="12" spans="1:17" ht="31.5" customHeight="1" thickBot="1">
      <c r="A12" s="15"/>
      <c r="B12" s="16"/>
      <c r="C12" s="40"/>
      <c r="D12" s="48"/>
      <c r="E12" s="68"/>
      <c r="F12" s="17"/>
      <c r="G12" s="36"/>
      <c r="H12" s="34"/>
      <c r="I12" s="36"/>
      <c r="J12" s="17"/>
      <c r="L12" s="23"/>
      <c r="N12" s="22"/>
      <c r="Q12" s="23"/>
    </row>
    <row r="13" spans="1:17" ht="31.5" customHeight="1" thickBot="1">
      <c r="A13" s="15"/>
      <c r="B13" s="16"/>
      <c r="C13" s="40"/>
      <c r="D13" s="48"/>
      <c r="E13" s="68"/>
      <c r="F13" s="17"/>
      <c r="G13" s="33"/>
      <c r="H13" s="34"/>
      <c r="I13" s="33"/>
      <c r="J13" s="17"/>
      <c r="L13" s="23"/>
      <c r="N13" s="22"/>
      <c r="Q13" s="23"/>
    </row>
    <row r="14" spans="1:17" ht="31.5" customHeight="1" thickBot="1">
      <c r="A14" s="15"/>
      <c r="B14" s="16"/>
      <c r="C14" s="40"/>
      <c r="D14" s="41"/>
      <c r="E14" s="68"/>
      <c r="F14" s="17"/>
      <c r="G14" s="33"/>
      <c r="H14" s="34"/>
      <c r="I14" s="33"/>
      <c r="J14" s="17"/>
      <c r="L14" s="23"/>
      <c r="N14" s="22"/>
      <c r="Q14" s="23"/>
    </row>
    <row r="15" spans="1:17" ht="31.5" customHeight="1" thickBot="1">
      <c r="A15" s="15"/>
      <c r="B15" s="16"/>
      <c r="C15" s="40"/>
      <c r="D15" s="41"/>
      <c r="E15" s="45"/>
      <c r="F15" s="17"/>
      <c r="G15" s="33"/>
      <c r="H15" s="34"/>
      <c r="I15" s="33"/>
      <c r="J15" s="17"/>
      <c r="L15" s="23"/>
      <c r="N15" s="22"/>
      <c r="Q15" s="23"/>
    </row>
    <row r="16" spans="1:17" ht="31.5" customHeight="1" thickBot="1">
      <c r="A16" s="15"/>
      <c r="B16" s="16"/>
      <c r="C16" s="40"/>
      <c r="D16" s="41"/>
      <c r="E16" s="45"/>
      <c r="F16" s="17"/>
      <c r="G16" s="33"/>
      <c r="H16" s="34"/>
      <c r="I16" s="33"/>
      <c r="J16" s="17"/>
      <c r="L16" s="23"/>
      <c r="N16" s="22"/>
      <c r="Q16" s="23"/>
    </row>
    <row r="17" spans="1:17" ht="31.5" customHeight="1" thickBot="1">
      <c r="A17" s="15"/>
      <c r="B17" s="16"/>
      <c r="C17" s="40"/>
      <c r="D17" s="41"/>
      <c r="E17" s="45"/>
      <c r="F17" s="17"/>
      <c r="G17" s="33"/>
      <c r="H17" s="34"/>
      <c r="I17" s="33"/>
      <c r="J17" s="17"/>
      <c r="L17" s="23"/>
      <c r="N17" s="22"/>
      <c r="Q17" s="23"/>
    </row>
    <row r="18" spans="1:17" ht="31.5" customHeight="1" thickBot="1">
      <c r="A18" s="15"/>
      <c r="B18" s="16"/>
      <c r="C18" s="40"/>
      <c r="D18" s="41"/>
      <c r="E18" s="45"/>
      <c r="F18" s="17"/>
      <c r="G18" s="33"/>
      <c r="H18" s="34"/>
      <c r="I18" s="33"/>
      <c r="J18" s="17"/>
      <c r="L18" s="23"/>
      <c r="N18" s="22"/>
      <c r="Q18" s="23"/>
    </row>
    <row r="19" spans="1:17" ht="31.5" customHeight="1" thickBot="1">
      <c r="A19" s="15"/>
      <c r="B19" s="16"/>
      <c r="C19" s="40"/>
      <c r="D19" s="41"/>
      <c r="E19" s="45"/>
      <c r="F19" s="17"/>
      <c r="G19" s="33"/>
      <c r="H19" s="34"/>
      <c r="I19" s="33"/>
      <c r="J19" s="17"/>
      <c r="L19" s="23"/>
      <c r="N19" s="22"/>
      <c r="Q19" s="23"/>
    </row>
    <row r="20" spans="1:17" ht="31.5" customHeight="1" thickBot="1">
      <c r="A20" s="15"/>
      <c r="B20" s="16"/>
      <c r="C20" s="40"/>
      <c r="D20" s="41"/>
      <c r="E20" s="45"/>
      <c r="F20" s="17"/>
      <c r="G20" s="33"/>
      <c r="H20" s="34"/>
      <c r="I20" s="33"/>
      <c r="J20" s="17"/>
      <c r="L20" s="23"/>
      <c r="N20" s="22"/>
      <c r="Q20" s="23"/>
    </row>
    <row r="21" spans="1:17" ht="31.5" customHeight="1" thickBot="1">
      <c r="A21" s="15"/>
      <c r="B21" s="16"/>
      <c r="C21" s="40"/>
      <c r="D21" s="41"/>
      <c r="E21" s="45"/>
      <c r="F21" s="17"/>
      <c r="G21" s="33"/>
      <c r="H21" s="34"/>
      <c r="I21" s="33"/>
      <c r="J21" s="17"/>
      <c r="L21" s="23"/>
      <c r="N21" s="22"/>
      <c r="Q21" s="23"/>
    </row>
    <row r="22" spans="1:17" ht="31.5" customHeight="1" thickBot="1">
      <c r="A22" s="15"/>
      <c r="B22" s="16"/>
      <c r="C22" s="40"/>
      <c r="D22" s="41"/>
      <c r="E22" s="45"/>
      <c r="F22" s="17"/>
      <c r="G22" s="33"/>
      <c r="H22" s="34"/>
      <c r="I22" s="33"/>
      <c r="J22" s="17"/>
      <c r="L22" s="23"/>
      <c r="N22" s="22"/>
      <c r="Q22" s="23"/>
    </row>
    <row r="23" spans="1:17" ht="31.5" customHeight="1" thickBot="1">
      <c r="A23" s="15"/>
      <c r="B23" s="16"/>
      <c r="C23" s="40"/>
      <c r="D23" s="41"/>
      <c r="E23" s="45"/>
      <c r="F23" s="17"/>
      <c r="G23" s="33"/>
      <c r="H23" s="34"/>
      <c r="I23" s="33"/>
      <c r="J23" s="17"/>
      <c r="L23" s="23"/>
      <c r="N23" s="22"/>
      <c r="Q23" s="23"/>
    </row>
    <row r="24" spans="1:17" ht="31.5" customHeight="1" thickBot="1">
      <c r="A24" s="15"/>
      <c r="B24" s="16"/>
      <c r="C24" s="40"/>
      <c r="D24" s="48"/>
      <c r="E24" s="45"/>
      <c r="F24" s="17"/>
      <c r="G24" s="33"/>
      <c r="H24" s="34"/>
      <c r="I24" s="33"/>
      <c r="J24" s="17"/>
      <c r="L24" s="23"/>
      <c r="N24" s="22"/>
      <c r="Q24" s="23"/>
    </row>
    <row r="25" spans="1:17" ht="31.5" customHeight="1" thickBot="1">
      <c r="A25" s="15"/>
      <c r="B25" s="16"/>
      <c r="C25" s="114"/>
      <c r="D25" s="115"/>
      <c r="E25" s="69"/>
      <c r="F25" s="17"/>
      <c r="G25" s="33"/>
      <c r="H25" s="34"/>
      <c r="I25" s="33"/>
      <c r="J25" s="17"/>
      <c r="N25" s="22"/>
      <c r="Q25" s="23"/>
    </row>
    <row r="26" spans="1:17" ht="31.5" customHeight="1" thickBot="1">
      <c r="A26" s="15"/>
      <c r="B26" s="16"/>
      <c r="C26" s="114"/>
      <c r="D26" s="115"/>
      <c r="E26" s="69"/>
      <c r="F26" s="17"/>
      <c r="G26" s="33"/>
      <c r="H26" s="34"/>
      <c r="I26" s="33"/>
      <c r="J26" s="17"/>
      <c r="N26" s="22"/>
      <c r="Q26" s="23"/>
    </row>
    <row r="27" spans="1:17" ht="31.5" customHeight="1" thickBot="1">
      <c r="A27" s="15"/>
      <c r="B27" s="16"/>
      <c r="C27" s="114"/>
      <c r="D27" s="115"/>
      <c r="E27" s="69"/>
      <c r="F27" s="17"/>
      <c r="G27" s="33"/>
      <c r="H27" s="34"/>
      <c r="I27" s="33"/>
      <c r="J27" s="17"/>
      <c r="N27" s="22"/>
      <c r="Q27" s="23"/>
    </row>
    <row r="28" spans="1:17" ht="31.5" customHeight="1" thickBot="1">
      <c r="A28" s="15"/>
      <c r="B28" s="16"/>
      <c r="C28" s="114"/>
      <c r="D28" s="115"/>
      <c r="E28" s="69"/>
      <c r="F28" s="17"/>
      <c r="G28" s="33"/>
      <c r="H28" s="34"/>
      <c r="I28" s="33"/>
      <c r="J28" s="17"/>
      <c r="N28" s="22"/>
      <c r="Q28" s="23"/>
    </row>
    <row r="29" spans="1:17" ht="31.5" customHeight="1" thickBot="1">
      <c r="A29" s="15"/>
      <c r="B29" s="16"/>
      <c r="C29" s="90"/>
      <c r="D29" s="91"/>
      <c r="E29" s="92"/>
      <c r="F29" s="17"/>
      <c r="G29" s="33"/>
      <c r="H29" s="34"/>
      <c r="I29" s="33"/>
      <c r="J29" s="17"/>
      <c r="N29" s="22"/>
      <c r="Q29" s="23"/>
    </row>
    <row r="30" spans="1:10" ht="31.5" customHeight="1" thickBot="1">
      <c r="A30" s="15"/>
      <c r="B30" s="16"/>
      <c r="C30" s="134"/>
      <c r="D30" s="135"/>
      <c r="E30" s="136"/>
      <c r="F30" s="17"/>
      <c r="G30" s="33"/>
      <c r="H30" s="34"/>
      <c r="I30" s="33"/>
      <c r="J30" s="17"/>
    </row>
    <row r="31" spans="1:10" ht="31.5" customHeight="1" thickBot="1">
      <c r="A31" s="15"/>
      <c r="B31" s="16"/>
      <c r="C31" s="142"/>
      <c r="D31" s="143"/>
      <c r="E31" s="144"/>
      <c r="F31" s="99"/>
      <c r="G31" s="100"/>
      <c r="H31" s="100"/>
      <c r="I31" s="100"/>
      <c r="J31" s="25"/>
    </row>
    <row r="32" spans="1:10" ht="7.5" customHeight="1" thickBot="1">
      <c r="A32" s="8"/>
      <c r="B32" s="9"/>
      <c r="C32" s="9"/>
      <c r="D32" s="9"/>
      <c r="E32" s="9"/>
      <c r="F32" s="88"/>
      <c r="G32" s="88"/>
      <c r="H32" s="88"/>
      <c r="I32" s="88"/>
      <c r="J32" s="10"/>
    </row>
    <row r="33" ht="37.5" customHeight="1"/>
  </sheetData>
  <sheetProtection/>
  <mergeCells count="4">
    <mergeCell ref="C4:E4"/>
    <mergeCell ref="C30:E30"/>
    <mergeCell ref="C31:E31"/>
    <mergeCell ref="C10:E10"/>
  </mergeCells>
  <printOptions horizontalCentered="1" verticalCentered="1"/>
  <pageMargins left="0" right="0" top="0" bottom="0" header="0.31496062992125984" footer="0.31496062992125984"/>
  <pageSetup fitToHeight="0" fitToWidth="0"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2013-04-05T22:29:38Z</cp:lastPrinted>
  <dcterms:created xsi:type="dcterms:W3CDTF">2006-01-02T10:21:12Z</dcterms:created>
  <dcterms:modified xsi:type="dcterms:W3CDTF">2013-03-25T07:50:12Z</dcterms:modified>
  <cp:category/>
  <cp:version/>
  <cp:contentType/>
  <cp:contentStatus/>
</cp:coreProperties>
</file>